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370" windowHeight="1170"/>
  </bookViews>
  <sheets>
    <sheet name="АПП общая форма" sheetId="9" r:id="rId1"/>
    <sheet name="Стоматология" sheetId="8" r:id="rId2"/>
    <sheet name="табл.3.1" sheetId="2" r:id="rId3"/>
    <sheet name="табл.3.2" sheetId="1" r:id="rId4"/>
  </sheets>
  <definedNames>
    <definedName name="_xlnm._FilterDatabase" localSheetId="1" hidden="1">Стоматология!$A$18:$V$92</definedName>
    <definedName name="_xlnm.Print_Titles" localSheetId="1">Стоматология!$14:$18</definedName>
    <definedName name="_xlnm.Print_Titles" localSheetId="2">табл.3.1!$14:$18</definedName>
    <definedName name="_xlnm.Print_Titles" localSheetId="3">табл.3.2!$15:$18</definedName>
    <definedName name="_xlnm.Print_Area" localSheetId="0">'АПП общая форма'!$A$1:$F$590</definedName>
    <definedName name="_xlnm.Print_Area" localSheetId="1">Стоматология!$B$1:$N$92,Стоматология!$P$14:$V$69</definedName>
    <definedName name="_xlnm.Print_Area" localSheetId="2">табл.3.1!$A$1:$Q$98</definedName>
    <definedName name="_xlnm.Print_Area" localSheetId="3">табл.3.2!$A$1:$S$98</definedName>
  </definedNames>
  <calcPr calcId="145621"/>
</workbook>
</file>

<file path=xl/calcChain.xml><?xml version="1.0" encoding="utf-8"?>
<calcChain xmlns="http://schemas.openxmlformats.org/spreadsheetml/2006/main">
  <c r="I85" i="2" l="1"/>
  <c r="L94" i="1" l="1"/>
  <c r="L93" i="1"/>
  <c r="N50" i="1" l="1"/>
  <c r="N52" i="1"/>
  <c r="D92" i="9" l="1"/>
  <c r="D82" i="9" l="1"/>
  <c r="D23" i="9"/>
  <c r="D54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F550" i="9"/>
  <c r="D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F520" i="9"/>
  <c r="D520" i="9"/>
  <c r="E513" i="9"/>
  <c r="E512" i="9"/>
  <c r="E511" i="9"/>
  <c r="E510" i="9"/>
  <c r="E509" i="9"/>
  <c r="E508" i="9"/>
  <c r="E507" i="9"/>
  <c r="E506" i="9"/>
  <c r="E505" i="9"/>
  <c r="E504" i="9"/>
  <c r="D503" i="9"/>
  <c r="E502" i="9"/>
  <c r="E501" i="9" s="1"/>
  <c r="D501" i="9"/>
  <c r="D496" i="9"/>
  <c r="D465" i="9"/>
  <c r="D457" i="9"/>
  <c r="D478" i="9" s="1"/>
  <c r="D444" i="9"/>
  <c r="D438" i="9"/>
  <c r="D410" i="9"/>
  <c r="D384" i="9"/>
  <c r="D357" i="9"/>
  <c r="D324" i="9"/>
  <c r="D281" i="9"/>
  <c r="D251" i="9"/>
  <c r="E243" i="9"/>
  <c r="D243" i="9"/>
  <c r="D122" i="9" s="1"/>
  <c r="D90" i="9" s="1"/>
  <c r="D223" i="9"/>
  <c r="D222" i="9"/>
  <c r="D218" i="9"/>
  <c r="D217" i="9"/>
  <c r="D198" i="9"/>
  <c r="D195" i="9"/>
  <c r="D184" i="9"/>
  <c r="D169" i="9"/>
  <c r="D154" i="9"/>
  <c r="E550" i="9" l="1"/>
  <c r="D249" i="9"/>
  <c r="D21" i="9"/>
  <c r="F581" i="9"/>
  <c r="D382" i="9"/>
  <c r="D211" i="9"/>
  <c r="G90" i="9" s="1"/>
  <c r="E503" i="9"/>
  <c r="D581" i="9"/>
  <c r="E520" i="9"/>
  <c r="E581" i="9" l="1"/>
  <c r="S48" i="8"/>
  <c r="R48" i="8"/>
  <c r="N92" i="8"/>
  <c r="M92" i="8"/>
  <c r="L92" i="8"/>
  <c r="K92" i="8"/>
  <c r="J92" i="8"/>
  <c r="I92" i="8"/>
  <c r="H92" i="8"/>
  <c r="G92" i="8"/>
  <c r="F92" i="8"/>
  <c r="N90" i="8"/>
  <c r="M90" i="8"/>
  <c r="L90" i="8"/>
  <c r="K90" i="8"/>
  <c r="J90" i="8"/>
  <c r="I90" i="8"/>
  <c r="H90" i="8"/>
  <c r="G90" i="8"/>
  <c r="F90" i="8"/>
  <c r="E87" i="8" l="1"/>
  <c r="D87" i="8"/>
  <c r="E86" i="8"/>
  <c r="D86" i="8"/>
  <c r="E85" i="8"/>
  <c r="D85" i="8"/>
  <c r="E84" i="8"/>
  <c r="D84" i="8"/>
  <c r="E83" i="8"/>
  <c r="D83" i="8"/>
  <c r="D19" i="8" l="1"/>
  <c r="N88" i="8"/>
  <c r="N91" i="8" s="1"/>
  <c r="M88" i="8"/>
  <c r="M91" i="8" s="1"/>
  <c r="L88" i="8"/>
  <c r="L91" i="8" s="1"/>
  <c r="K88" i="8"/>
  <c r="K91" i="8" s="1"/>
  <c r="J88" i="8"/>
  <c r="J91" i="8" s="1"/>
  <c r="I88" i="8"/>
  <c r="I91" i="8" s="1"/>
  <c r="H88" i="8"/>
  <c r="H91" i="8" s="1"/>
  <c r="G88" i="8"/>
  <c r="G91" i="8" s="1"/>
  <c r="F88" i="8"/>
  <c r="F91" i="8" s="1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E92" i="8" s="1"/>
  <c r="D75" i="8"/>
  <c r="D92" i="8" s="1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R6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E90" i="8" l="1"/>
  <c r="D90" i="8"/>
  <c r="D88" i="8"/>
  <c r="D91" i="8" s="1"/>
  <c r="E88" i="8"/>
  <c r="E91" i="8" s="1"/>
  <c r="K85" i="2" l="1"/>
  <c r="J85" i="2"/>
  <c r="H85" i="2"/>
  <c r="F85" i="2"/>
  <c r="E85" i="2"/>
  <c r="D85" i="2"/>
  <c r="C85" i="2"/>
  <c r="P78" i="2"/>
  <c r="O78" i="2"/>
  <c r="M78" i="2"/>
  <c r="P50" i="2"/>
  <c r="O50" i="2"/>
  <c r="O85" i="2" s="1"/>
  <c r="N50" i="2"/>
  <c r="M50" i="2"/>
  <c r="L50" i="2"/>
  <c r="Q50" i="2" s="1"/>
  <c r="G51" i="2"/>
  <c r="L51" i="2"/>
  <c r="M51" i="2"/>
  <c r="O51" i="2"/>
  <c r="P51" i="2"/>
  <c r="Q51" i="2"/>
  <c r="G52" i="2"/>
  <c r="L52" i="2"/>
  <c r="M52" i="2"/>
  <c r="N52" i="2"/>
  <c r="O52" i="2"/>
  <c r="P52" i="2"/>
  <c r="G53" i="2"/>
  <c r="L53" i="2"/>
  <c r="Q53" i="2" s="1"/>
  <c r="M53" i="2"/>
  <c r="N53" i="2"/>
  <c r="O53" i="2"/>
  <c r="P53" i="2"/>
  <c r="G54" i="2"/>
  <c r="L54" i="2"/>
  <c r="Q54" i="2" s="1"/>
  <c r="M54" i="2"/>
  <c r="N54" i="2"/>
  <c r="O54" i="2"/>
  <c r="P54" i="2"/>
  <c r="G55" i="2"/>
  <c r="L55" i="2"/>
  <c r="M55" i="2"/>
  <c r="N55" i="2"/>
  <c r="O55" i="2"/>
  <c r="P55" i="2"/>
  <c r="G56" i="2"/>
  <c r="L56" i="2"/>
  <c r="M56" i="2"/>
  <c r="N56" i="2"/>
  <c r="O56" i="2"/>
  <c r="P56" i="2"/>
  <c r="G57" i="2"/>
  <c r="L57" i="2"/>
  <c r="Q57" i="2" s="1"/>
  <c r="M57" i="2"/>
  <c r="N57" i="2"/>
  <c r="O57" i="2"/>
  <c r="P57" i="2"/>
  <c r="G58" i="2"/>
  <c r="L58" i="2"/>
  <c r="Q58" i="2" s="1"/>
  <c r="M58" i="2"/>
  <c r="N58" i="2"/>
  <c r="O58" i="2"/>
  <c r="P58" i="2"/>
  <c r="G59" i="2"/>
  <c r="L59" i="2"/>
  <c r="M59" i="2"/>
  <c r="N59" i="2"/>
  <c r="O59" i="2"/>
  <c r="P59" i="2"/>
  <c r="G60" i="2"/>
  <c r="L60" i="2"/>
  <c r="M60" i="2"/>
  <c r="N60" i="2"/>
  <c r="O60" i="2"/>
  <c r="P60" i="2"/>
  <c r="G61" i="2"/>
  <c r="L61" i="2"/>
  <c r="M61" i="2"/>
  <c r="N61" i="2"/>
  <c r="O61" i="2"/>
  <c r="P61" i="2"/>
  <c r="Q61" i="2"/>
  <c r="G62" i="2"/>
  <c r="L62" i="2"/>
  <c r="M62" i="2"/>
  <c r="N62" i="2"/>
  <c r="O62" i="2"/>
  <c r="P62" i="2"/>
  <c r="Q62" i="2"/>
  <c r="G63" i="2"/>
  <c r="Q63" i="2" s="1"/>
  <c r="L63" i="2"/>
  <c r="M63" i="2"/>
  <c r="N63" i="2"/>
  <c r="O63" i="2"/>
  <c r="P63" i="2"/>
  <c r="G64" i="2"/>
  <c r="L64" i="2"/>
  <c r="M64" i="2"/>
  <c r="N64" i="2"/>
  <c r="O64" i="2"/>
  <c r="P64" i="2"/>
  <c r="G65" i="2"/>
  <c r="L65" i="2"/>
  <c r="Q65" i="2" s="1"/>
  <c r="M65" i="2"/>
  <c r="N65" i="2"/>
  <c r="O65" i="2"/>
  <c r="P65" i="2"/>
  <c r="G66" i="2"/>
  <c r="L66" i="2"/>
  <c r="Q66" i="2" s="1"/>
  <c r="M66" i="2"/>
  <c r="N66" i="2"/>
  <c r="O66" i="2"/>
  <c r="P66" i="2"/>
  <c r="G67" i="2"/>
  <c r="L67" i="2"/>
  <c r="M67" i="2"/>
  <c r="N67" i="2"/>
  <c r="O67" i="2"/>
  <c r="P67" i="2"/>
  <c r="G68" i="2"/>
  <c r="Q68" i="2" s="1"/>
  <c r="L68" i="2"/>
  <c r="M68" i="2"/>
  <c r="N68" i="2"/>
  <c r="O68" i="2"/>
  <c r="P68" i="2"/>
  <c r="G69" i="2"/>
  <c r="L69" i="2"/>
  <c r="M69" i="2"/>
  <c r="N69" i="2"/>
  <c r="O69" i="2"/>
  <c r="P69" i="2"/>
  <c r="Q69" i="2"/>
  <c r="G70" i="2"/>
  <c r="L70" i="2"/>
  <c r="Q70" i="2" s="1"/>
  <c r="M70" i="2"/>
  <c r="N70" i="2"/>
  <c r="O70" i="2"/>
  <c r="P70" i="2"/>
  <c r="G71" i="2"/>
  <c r="L71" i="2"/>
  <c r="M71" i="2"/>
  <c r="N71" i="2"/>
  <c r="O71" i="2"/>
  <c r="P71" i="2"/>
  <c r="G72" i="2"/>
  <c r="L72" i="2"/>
  <c r="M72" i="2"/>
  <c r="N72" i="2"/>
  <c r="O72" i="2"/>
  <c r="P72" i="2"/>
  <c r="Q72" i="2"/>
  <c r="G73" i="2"/>
  <c r="L73" i="2"/>
  <c r="M73" i="2"/>
  <c r="N73" i="2"/>
  <c r="O73" i="2"/>
  <c r="P73" i="2"/>
  <c r="Q73" i="2"/>
  <c r="G74" i="2"/>
  <c r="Q74" i="2" s="1"/>
  <c r="L74" i="2"/>
  <c r="M74" i="2"/>
  <c r="N74" i="2"/>
  <c r="O74" i="2"/>
  <c r="P74" i="2"/>
  <c r="G75" i="2"/>
  <c r="Q75" i="2" s="1"/>
  <c r="L75" i="2"/>
  <c r="M75" i="2"/>
  <c r="N75" i="2"/>
  <c r="O75" i="2"/>
  <c r="P75" i="2"/>
  <c r="G76" i="2"/>
  <c r="L76" i="2"/>
  <c r="M76" i="2"/>
  <c r="N76" i="2"/>
  <c r="O76" i="2"/>
  <c r="P76" i="2"/>
  <c r="Q76" i="2"/>
  <c r="G77" i="2"/>
  <c r="L77" i="2"/>
  <c r="M77" i="2"/>
  <c r="N77" i="2"/>
  <c r="O77" i="2"/>
  <c r="P77" i="2"/>
  <c r="Q77" i="2"/>
  <c r="L78" i="2"/>
  <c r="Q78" i="2" s="1"/>
  <c r="G79" i="2"/>
  <c r="L79" i="2"/>
  <c r="M79" i="2"/>
  <c r="N79" i="2"/>
  <c r="O79" i="2"/>
  <c r="P79" i="2"/>
  <c r="Q79" i="2"/>
  <c r="G80" i="2"/>
  <c r="Q80" i="2" s="1"/>
  <c r="L80" i="2"/>
  <c r="M80" i="2"/>
  <c r="N80" i="2"/>
  <c r="O80" i="2"/>
  <c r="P80" i="2"/>
  <c r="G81" i="2"/>
  <c r="Q81" i="2" s="1"/>
  <c r="L81" i="2"/>
  <c r="M81" i="2"/>
  <c r="N81" i="2"/>
  <c r="O81" i="2"/>
  <c r="P81" i="2"/>
  <c r="G82" i="2"/>
  <c r="L82" i="2"/>
  <c r="M82" i="2"/>
  <c r="N82" i="2"/>
  <c r="O82" i="2"/>
  <c r="P82" i="2"/>
  <c r="Q82" i="2"/>
  <c r="G83" i="2"/>
  <c r="L83" i="2"/>
  <c r="M83" i="2"/>
  <c r="N83" i="2"/>
  <c r="O83" i="2"/>
  <c r="P83" i="2"/>
  <c r="Q83" i="2"/>
  <c r="G84" i="2"/>
  <c r="Q84" i="2" s="1"/>
  <c r="L84" i="2"/>
  <c r="M84" i="2"/>
  <c r="N84" i="2"/>
  <c r="O84" i="2"/>
  <c r="P84" i="2"/>
  <c r="R78" i="1"/>
  <c r="Q78" i="1"/>
  <c r="O78" i="1"/>
  <c r="N51" i="1"/>
  <c r="N78" i="1"/>
  <c r="S78" i="1" s="1"/>
  <c r="M85" i="1"/>
  <c r="L85" i="1"/>
  <c r="K85" i="1"/>
  <c r="J85" i="1"/>
  <c r="D85" i="1"/>
  <c r="G85" i="1"/>
  <c r="F85" i="1"/>
  <c r="E85" i="1"/>
  <c r="C85" i="1"/>
  <c r="P78" i="1"/>
  <c r="R50" i="1"/>
  <c r="Q50" i="1"/>
  <c r="P50" i="1"/>
  <c r="O50" i="1"/>
  <c r="Q64" i="2" l="1"/>
  <c r="Q60" i="2"/>
  <c r="Q71" i="2"/>
  <c r="Q67" i="2"/>
  <c r="Q52" i="2"/>
  <c r="Q55" i="2"/>
  <c r="Q56" i="2"/>
  <c r="P85" i="2"/>
  <c r="Q59" i="2"/>
  <c r="M85" i="2"/>
  <c r="G85" i="2"/>
  <c r="L85" i="2"/>
  <c r="N85" i="2"/>
  <c r="N57" i="1"/>
  <c r="H20" i="1"/>
  <c r="N20" i="2"/>
  <c r="M20" i="2"/>
  <c r="L89" i="2"/>
  <c r="L88" i="2"/>
  <c r="L87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G89" i="2"/>
  <c r="G88" i="2"/>
  <c r="G87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I85" i="1"/>
  <c r="N83" i="1"/>
  <c r="O83" i="1"/>
  <c r="P83" i="1"/>
  <c r="Q83" i="1"/>
  <c r="R83" i="1"/>
  <c r="N84" i="1"/>
  <c r="O84" i="1"/>
  <c r="P84" i="1"/>
  <c r="Q84" i="1"/>
  <c r="R84" i="1"/>
  <c r="H83" i="1"/>
  <c r="H84" i="1"/>
  <c r="Q85" i="2" l="1"/>
  <c r="G48" i="2"/>
  <c r="Q20" i="2"/>
  <c r="S84" i="1"/>
  <c r="S83" i="1"/>
  <c r="N74" i="1"/>
  <c r="O74" i="1"/>
  <c r="P74" i="1"/>
  <c r="Q74" i="1"/>
  <c r="R74" i="1"/>
  <c r="N75" i="1"/>
  <c r="O75" i="1"/>
  <c r="P75" i="1"/>
  <c r="Q75" i="1"/>
  <c r="R75" i="1"/>
  <c r="N76" i="1"/>
  <c r="O76" i="1"/>
  <c r="P76" i="1"/>
  <c r="Q76" i="1"/>
  <c r="R76" i="1"/>
  <c r="N77" i="1"/>
  <c r="O77" i="1"/>
  <c r="P77" i="1"/>
  <c r="Q77" i="1"/>
  <c r="R77" i="1"/>
  <c r="N79" i="1"/>
  <c r="O79" i="1"/>
  <c r="P79" i="1"/>
  <c r="Q79" i="1"/>
  <c r="R79" i="1"/>
  <c r="N80" i="1"/>
  <c r="O80" i="1"/>
  <c r="P80" i="1"/>
  <c r="Q80" i="1"/>
  <c r="R80" i="1"/>
  <c r="N81" i="1"/>
  <c r="O81" i="1"/>
  <c r="P81" i="1"/>
  <c r="Q81" i="1"/>
  <c r="R81" i="1"/>
  <c r="H76" i="1"/>
  <c r="H77" i="1"/>
  <c r="S77" i="1" s="1"/>
  <c r="H79" i="1"/>
  <c r="H80" i="1"/>
  <c r="S80" i="1" s="1"/>
  <c r="H81" i="1"/>
  <c r="S76" i="1" l="1"/>
  <c r="S81" i="1"/>
  <c r="S79" i="1"/>
  <c r="R89" i="1"/>
  <c r="Q89" i="1"/>
  <c r="R88" i="1"/>
  <c r="Q88" i="1"/>
  <c r="R87" i="1"/>
  <c r="R90" i="1" s="1"/>
  <c r="Q87" i="1"/>
  <c r="R82" i="1"/>
  <c r="Q82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Q85" i="1" s="1"/>
  <c r="R51" i="1"/>
  <c r="Q51" i="1"/>
  <c r="P89" i="1"/>
  <c r="O89" i="1"/>
  <c r="P88" i="1"/>
  <c r="O88" i="1"/>
  <c r="O90" i="1" s="1"/>
  <c r="P87" i="1"/>
  <c r="P90" i="1" s="1"/>
  <c r="O87" i="1"/>
  <c r="P82" i="1"/>
  <c r="O82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O51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O48" i="1" s="1"/>
  <c r="N89" i="1"/>
  <c r="N88" i="1"/>
  <c r="N87" i="1"/>
  <c r="N82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6" i="1"/>
  <c r="N55" i="1"/>
  <c r="N54" i="1"/>
  <c r="N53" i="1"/>
  <c r="S50" i="1"/>
  <c r="H89" i="1"/>
  <c r="S89" i="1" s="1"/>
  <c r="H88" i="1"/>
  <c r="S88" i="1" s="1"/>
  <c r="H87" i="1"/>
  <c r="S87" i="1" s="1"/>
  <c r="H82" i="1"/>
  <c r="H75" i="1"/>
  <c r="S75" i="1" s="1"/>
  <c r="H74" i="1"/>
  <c r="S74" i="1" s="1"/>
  <c r="H73" i="1"/>
  <c r="H72" i="1"/>
  <c r="H71" i="1"/>
  <c r="H70" i="1"/>
  <c r="H69" i="1"/>
  <c r="H68" i="1"/>
  <c r="H67" i="1"/>
  <c r="S67" i="1" s="1"/>
  <c r="H66" i="1"/>
  <c r="H65" i="1"/>
  <c r="H64" i="1"/>
  <c r="H63" i="1"/>
  <c r="H62" i="1"/>
  <c r="H61" i="1"/>
  <c r="H60" i="1"/>
  <c r="H59" i="1"/>
  <c r="H58" i="1"/>
  <c r="H57" i="1"/>
  <c r="S57" i="1" s="1"/>
  <c r="H56" i="1"/>
  <c r="H55" i="1"/>
  <c r="H54" i="1"/>
  <c r="H53" i="1"/>
  <c r="H52" i="1"/>
  <c r="S52" i="1" s="1"/>
  <c r="H51" i="1"/>
  <c r="S51" i="1" s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48" i="1" s="1"/>
  <c r="N21" i="1"/>
  <c r="N20" i="1"/>
  <c r="H47" i="1"/>
  <c r="H46" i="1"/>
  <c r="H45" i="1"/>
  <c r="S45" i="1" s="1"/>
  <c r="H44" i="1"/>
  <c r="S44" i="1" s="1"/>
  <c r="H43" i="1"/>
  <c r="S43" i="1" s="1"/>
  <c r="H42" i="1"/>
  <c r="S42" i="1" s="1"/>
  <c r="H41" i="1"/>
  <c r="S41" i="1" s="1"/>
  <c r="H40" i="1"/>
  <c r="H39" i="1"/>
  <c r="H38" i="1"/>
  <c r="H37" i="1"/>
  <c r="S37" i="1" s="1"/>
  <c r="H36" i="1"/>
  <c r="S36" i="1" s="1"/>
  <c r="H35" i="1"/>
  <c r="S35" i="1" s="1"/>
  <c r="H34" i="1"/>
  <c r="S34" i="1" s="1"/>
  <c r="H33" i="1"/>
  <c r="S33" i="1" s="1"/>
  <c r="H32" i="1"/>
  <c r="H31" i="1"/>
  <c r="H30" i="1"/>
  <c r="H29" i="1"/>
  <c r="S29" i="1" s="1"/>
  <c r="H28" i="1"/>
  <c r="S28" i="1" s="1"/>
  <c r="H27" i="1"/>
  <c r="S27" i="1" s="1"/>
  <c r="H26" i="1"/>
  <c r="S26" i="1" s="1"/>
  <c r="H25" i="1"/>
  <c r="H24" i="1"/>
  <c r="H23" i="1"/>
  <c r="H22" i="1"/>
  <c r="H21" i="1"/>
  <c r="S21" i="1" s="1"/>
  <c r="S20" i="1"/>
  <c r="P89" i="2"/>
  <c r="O89" i="2"/>
  <c r="N89" i="2"/>
  <c r="M89" i="2"/>
  <c r="Q89" i="2"/>
  <c r="P88" i="2"/>
  <c r="O88" i="2"/>
  <c r="N88" i="2"/>
  <c r="M88" i="2"/>
  <c r="Q88" i="2"/>
  <c r="P87" i="2"/>
  <c r="O87" i="2"/>
  <c r="N87" i="2"/>
  <c r="M87" i="2"/>
  <c r="M90" i="2" s="1"/>
  <c r="Q87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P90" i="2"/>
  <c r="N90" i="2"/>
  <c r="L90" i="2"/>
  <c r="K90" i="2"/>
  <c r="J90" i="2"/>
  <c r="I90" i="2"/>
  <c r="H90" i="2"/>
  <c r="G90" i="2"/>
  <c r="F90" i="2"/>
  <c r="E90" i="2"/>
  <c r="D90" i="2"/>
  <c r="C90" i="2"/>
  <c r="L48" i="2"/>
  <c r="I48" i="2"/>
  <c r="H48" i="2"/>
  <c r="D48" i="2"/>
  <c r="C48" i="2"/>
  <c r="D90" i="1"/>
  <c r="E90" i="1"/>
  <c r="F90" i="1"/>
  <c r="G90" i="1"/>
  <c r="H90" i="1"/>
  <c r="I90" i="1"/>
  <c r="J90" i="1"/>
  <c r="K90" i="1"/>
  <c r="L90" i="1"/>
  <c r="M90" i="1"/>
  <c r="N90" i="1"/>
  <c r="Q90" i="1"/>
  <c r="C90" i="1"/>
  <c r="D48" i="1"/>
  <c r="I48" i="1"/>
  <c r="J48" i="1"/>
  <c r="P48" i="1"/>
  <c r="C48" i="1"/>
  <c r="S56" i="1" l="1"/>
  <c r="N85" i="1"/>
  <c r="N48" i="2"/>
  <c r="M48" i="2"/>
  <c r="R85" i="1"/>
  <c r="S59" i="1"/>
  <c r="S61" i="1"/>
  <c r="S65" i="1"/>
  <c r="S69" i="1"/>
  <c r="S73" i="1"/>
  <c r="P85" i="1"/>
  <c r="S30" i="1"/>
  <c r="S53" i="1"/>
  <c r="S23" i="1"/>
  <c r="S31" i="1"/>
  <c r="S47" i="1"/>
  <c r="S54" i="1"/>
  <c r="S38" i="1"/>
  <c r="S39" i="1"/>
  <c r="S24" i="1"/>
  <c r="S32" i="1"/>
  <c r="S40" i="1"/>
  <c r="S55" i="1"/>
  <c r="S63" i="1"/>
  <c r="S71" i="1"/>
  <c r="S22" i="1"/>
  <c r="S46" i="1"/>
  <c r="O90" i="2"/>
  <c r="S82" i="1"/>
  <c r="H85" i="1"/>
  <c r="S58" i="1"/>
  <c r="S60" i="1"/>
  <c r="S62" i="1"/>
  <c r="S64" i="1"/>
  <c r="S66" i="1"/>
  <c r="S68" i="1"/>
  <c r="S70" i="1"/>
  <c r="S72" i="1"/>
  <c r="O85" i="1"/>
  <c r="Q90" i="2"/>
  <c r="S90" i="1"/>
  <c r="S25" i="1"/>
  <c r="Q48" i="2"/>
  <c r="H48" i="1"/>
  <c r="S48" i="1" l="1"/>
  <c r="S85" i="1"/>
</calcChain>
</file>

<file path=xl/sharedStrings.xml><?xml version="1.0" encoding="utf-8"?>
<sst xmlns="http://schemas.openxmlformats.org/spreadsheetml/2006/main" count="1609" uniqueCount="569">
  <si>
    <t xml:space="preserve">ОБЪЕМ МЕДИЦИНСКОЙ ПОМОЩИ, </t>
  </si>
  <si>
    <t>(реестровый номер МО)</t>
  </si>
  <si>
    <t>(наименование медицинской организации)</t>
  </si>
  <si>
    <t>№п/п</t>
  </si>
  <si>
    <t>Главный врач</t>
  </si>
  <si>
    <t>Зам.главного врача по экономическим вопросам</t>
  </si>
  <si>
    <t>МП</t>
  </si>
  <si>
    <t xml:space="preserve">Тел. исполнителя </t>
  </si>
  <si>
    <t xml:space="preserve">ОКАЗЫВАЕМОЙ В АМБУЛАТОРНЫХ УСЛОВИЯХ </t>
  </si>
  <si>
    <t xml:space="preserve">В РАМКАХ РЕАЛИЗАЦИИ ТЕРРИТОРИАЛЬНОЙ ПРОГРАММЫ ОМС </t>
  </si>
  <si>
    <t>Специальность</t>
  </si>
  <si>
    <t>посещения с профилактическими и иными целями</t>
  </si>
  <si>
    <t>Всего</t>
  </si>
  <si>
    <t>в том числе разовые посещения в связи с заболеванием</t>
  </si>
  <si>
    <t>посещения по неотложной медицинской помощи</t>
  </si>
  <si>
    <t>обращения по заболеванию</t>
  </si>
  <si>
    <t>количество посещений в обращениях</t>
  </si>
  <si>
    <t>количество посещений всего</t>
  </si>
  <si>
    <t>8=3+5+7</t>
  </si>
  <si>
    <t>14=9+11+13</t>
  </si>
  <si>
    <t>15=3+9</t>
  </si>
  <si>
    <t>16=4+10</t>
  </si>
  <si>
    <t>17=5+11</t>
  </si>
  <si>
    <t>18=6+12</t>
  </si>
  <si>
    <t>19=8+14</t>
  </si>
  <si>
    <t xml:space="preserve">Взрослое население </t>
  </si>
  <si>
    <t xml:space="preserve">Детское население </t>
  </si>
  <si>
    <t>Приложение 3 таблица 3.1</t>
  </si>
  <si>
    <t>Врач-акушер-гинеколог (для приема беременных)</t>
  </si>
  <si>
    <t>Врач-невролог</t>
  </si>
  <si>
    <t>Врач-оториноларинголог</t>
  </si>
  <si>
    <t>Врач-аллерголог-иммунолог</t>
  </si>
  <si>
    <t>Врач-офтальмолог</t>
  </si>
  <si>
    <t>Врач-травматолог-ортопед</t>
  </si>
  <si>
    <t>Врач-хирург</t>
  </si>
  <si>
    <t>Врач-инфекционист</t>
  </si>
  <si>
    <t>Врач-эндокринолог</t>
  </si>
  <si>
    <t>Врач-дерматовенеролог</t>
  </si>
  <si>
    <t>Врач-терапевт участковый</t>
  </si>
  <si>
    <t>Врач-терапевт женской консультации</t>
  </si>
  <si>
    <t>Врач-гематолог</t>
  </si>
  <si>
    <t>Врач-ревматолог</t>
  </si>
  <si>
    <t>Врач-нефролог</t>
  </si>
  <si>
    <t>Врач-кардиолог</t>
  </si>
  <si>
    <t>Врач-гастроэнтеролог</t>
  </si>
  <si>
    <t>Врач-онколог</t>
  </si>
  <si>
    <t>Врач-уролог</t>
  </si>
  <si>
    <t>Врач-колопроктолог</t>
  </si>
  <si>
    <t>Врач-акушер-гинеколог</t>
  </si>
  <si>
    <t>Врач-пульмонолог</t>
  </si>
  <si>
    <t>Врач-диабетолог</t>
  </si>
  <si>
    <t>Врач-общей практики</t>
  </si>
  <si>
    <t>Фельдшер (ФАП)</t>
  </si>
  <si>
    <t>Врач-гериатр</t>
  </si>
  <si>
    <t>КОНСУЛЬТАТИВНЫЙ ПРИЕМ</t>
  </si>
  <si>
    <t>Врач-терапевт</t>
  </si>
  <si>
    <t>Врач-нейрохирург</t>
  </si>
  <si>
    <t>Врач-челюстно-лицевой хирург</t>
  </si>
  <si>
    <t>Врач-сердечно-сосудистый хирург</t>
  </si>
  <si>
    <t>Врач-сурдолог-оториноларинголог</t>
  </si>
  <si>
    <t>Врач-кардиохирург</t>
  </si>
  <si>
    <t>Врач-педиатр</t>
  </si>
  <si>
    <t>Врач-педиатр участковый</t>
  </si>
  <si>
    <t>ИТОГО</t>
  </si>
  <si>
    <t>х</t>
  </si>
  <si>
    <t>СТОМАТОЛОГИЯ</t>
  </si>
  <si>
    <t>Зубной врач</t>
  </si>
  <si>
    <t>Врач-ортодонт (детский)</t>
  </si>
  <si>
    <t>Врач-стоматолог (терапевт, общей практики, хирург)</t>
  </si>
  <si>
    <t>АМБУЛАТОРНЫЙ ПРИЕМ</t>
  </si>
  <si>
    <t xml:space="preserve">ОБЪЕМ ФИНАНСОВОГО ОБЕСПЕЧЕНИЯ МЕДИЦИНСКОЙ ПОМОЩИ, </t>
  </si>
  <si>
    <t>Приложение 3 таблица 3.2</t>
  </si>
  <si>
    <t>7=3+5+6</t>
  </si>
  <si>
    <t>12=8+10+11</t>
  </si>
  <si>
    <t>13=3+8</t>
  </si>
  <si>
    <t>14=4+9</t>
  </si>
  <si>
    <t>15=5+10</t>
  </si>
  <si>
    <t>16=6+11</t>
  </si>
  <si>
    <t>17=7+12</t>
  </si>
  <si>
    <t>СТОИМОСТЬ</t>
  </si>
  <si>
    <t>(ФИО)</t>
  </si>
  <si>
    <t>Врач-педиатр ДШО</t>
  </si>
  <si>
    <t>№</t>
  </si>
  <si>
    <t>год</t>
  </si>
  <si>
    <t>Фельдшер кабинета неотложной помощи</t>
  </si>
  <si>
    <t>Травматолог-ортопед травмпункта</t>
  </si>
  <si>
    <t>Врач центра здоровья</t>
  </si>
  <si>
    <t>Врач-рентгенолог ( КТ/МРТ исследования)</t>
  </si>
  <si>
    <t>Врач-радиолог (сцинтиграфия)</t>
  </si>
  <si>
    <t>установленные Комиссией</t>
  </si>
  <si>
    <t>на</t>
  </si>
  <si>
    <t>УТВЕРЖДЕНО</t>
  </si>
  <si>
    <t>ОБЯЗАТЕЛЬНОГО МЕДИЦИНСКОГО СТРАХОВАНИЯ</t>
  </si>
  <si>
    <t>Уровень учреждения:</t>
  </si>
  <si>
    <t>поликлиника -</t>
  </si>
  <si>
    <t>Количество прикрепленного населения, застрахованного по ОМС -</t>
  </si>
  <si>
    <t xml:space="preserve"> в том числе дети</t>
  </si>
  <si>
    <t>I.</t>
  </si>
  <si>
    <t xml:space="preserve">Посещения с профилактической целью и иными целями </t>
  </si>
  <si>
    <t>I.I.</t>
  </si>
  <si>
    <t>Общие посещения с профилактической целью и иными целями включая:
посещения с профилактической целью, диспансеризацию, посещения по поводу диспансерного наблюдения, патронажа, посещения медицинских работников, имеющих среднее медицинское образование, ведущих самостоятельный прием, разовые по поводу заболевания, связанные с диагностическим обследованием, направлением на консультацию, госпитализацию, в дневной стационар, получением справки, санаторно-курортной карты и других медицинских документов</t>
  </si>
  <si>
    <t>ВСЕГО</t>
  </si>
  <si>
    <t>Наименование</t>
  </si>
  <si>
    <t>Число посещений</t>
  </si>
  <si>
    <t>1.</t>
  </si>
  <si>
    <t>Консультативный прием, всего</t>
  </si>
  <si>
    <t>1.1.</t>
  </si>
  <si>
    <t>Консультативный прием взрослого населения</t>
  </si>
  <si>
    <t>1.2.</t>
  </si>
  <si>
    <t>Консультативный прием детского населения</t>
  </si>
  <si>
    <t>2.</t>
  </si>
  <si>
    <t>Амбулаторный прием, всего</t>
  </si>
  <si>
    <t>2.1.</t>
  </si>
  <si>
    <t xml:space="preserve"> прием взрослого населения врачами-специалистами с профилактической целью и иными целями, всего</t>
  </si>
  <si>
    <t>Врач-терапевт *</t>
  </si>
  <si>
    <t>Врач общей практики (семейный врач)</t>
  </si>
  <si>
    <t>2.2.</t>
  </si>
  <si>
    <t xml:space="preserve"> прием детского населения врачами-специалистами с профилактической целью и иными целями, всего</t>
  </si>
  <si>
    <t>Врач-педиатр (ДШО)</t>
  </si>
  <si>
    <t>*-  число посещений для врача-терапевта планируется для медицинских организаций, отмеченных (*) в приложении № 2 «Перечень медицинских организаций (структурных подразделений медицинских организаций), не имеющих прикрепившихся лиц, в которых оплата осуществляется за единицу объёма медицинской помощи – за медицинскую услугу, за посещение, за обращение (законченный случай) к Тарифному соглашению</t>
  </si>
  <si>
    <t>В ТОМ ЧИСЛЕ</t>
  </si>
  <si>
    <t>I.I.I.</t>
  </si>
  <si>
    <t xml:space="preserve">ПРИ ПРОВЕДЕНИИ ДИСПАНСЕРИЗАЦИИ ОПРЕДЕЛЕННЫХ ГРУПП ВЗРОСЛОГО НАСЕЛЕНИЯ И ПРОФИЛАКТИЧЕСКОГО МЕДИЦИНСКОГО ОСМОТРА </t>
  </si>
  <si>
    <t>Число законченных случаев</t>
  </si>
  <si>
    <t>I этап диспансеризации взрослого населения (законченный случай)</t>
  </si>
  <si>
    <t>Диспансеризация  женщин возрастной группы  21,24,27 лет</t>
  </si>
  <si>
    <t>Диспансеризация  женщин возрастной группы 87,90,93,96,99  лет</t>
  </si>
  <si>
    <t>1.3</t>
  </si>
  <si>
    <t>Диспансеризация  женщин возрастной группы 30,33,36 лет</t>
  </si>
  <si>
    <t>1.4</t>
  </si>
  <si>
    <t>Диспансеризация  женщин возрастной группы 72, 75,78,81,84 лет</t>
  </si>
  <si>
    <t>1.5</t>
  </si>
  <si>
    <t>Диспансеризация  женщин возрастной группы 63, 66, 69 лет</t>
  </si>
  <si>
    <t>1.6</t>
  </si>
  <si>
    <t>Диспансеризация  женщин возрастной группы 39,42 лет</t>
  </si>
  <si>
    <t>1.7</t>
  </si>
  <si>
    <t>Диспансеризация  женщин возрастной группы  45,48,51,54,57 лет</t>
  </si>
  <si>
    <t>1.8</t>
  </si>
  <si>
    <t>Диспансеризация  женщин возрастной группы 60 лет</t>
  </si>
  <si>
    <t>1.9</t>
  </si>
  <si>
    <t>Диспансеризация мужчин возрастной группы  21,24,27,30,33 лет</t>
  </si>
  <si>
    <t>1.10</t>
  </si>
  <si>
    <t>Диспансеризация  мужчин возрастной группы 36,39,42,48,54,87,90,93,96,99 лет</t>
  </si>
  <si>
    <t>1.11</t>
  </si>
  <si>
    <t>Диспансеризация  мужчин возрастной группы 60,66,72,75,78,81,84 лет</t>
  </si>
  <si>
    <t>1.12</t>
  </si>
  <si>
    <t>Диспансеризация мужчин возрастной группы 45,57 лет</t>
  </si>
  <si>
    <t>1.13</t>
  </si>
  <si>
    <t>Диспансеризация  мужчин возрастной группы  63,69 лет</t>
  </si>
  <si>
    <t>1.14</t>
  </si>
  <si>
    <t>Диспансеризация  мужчин возрастной группы  51 лет</t>
  </si>
  <si>
    <t>II.</t>
  </si>
  <si>
    <t>I этап диспансеризации взрослого населения (законченный случай), проводимой мобильными медицинскими бригадами</t>
  </si>
  <si>
    <t>III</t>
  </si>
  <si>
    <t>III.1</t>
  </si>
  <si>
    <t xml:space="preserve"> Прием (осмотр) врача-терапевта, включающий установление (уточнение) диагноза, определение  (уточнение) группы состояния здоровья, группы диспансерного наблюдения (с учетом заключений врачей-специалистов), а также направление граждан при наличии медицинских показаний на дополнительное обследование,  не входящее в объем диспансеризации, для получения специализированной, в том числе ВМП, медицинской помощи, на санаторно-курортное лечение</t>
  </si>
  <si>
    <t>III.2</t>
  </si>
  <si>
    <t>III.3</t>
  </si>
  <si>
    <t>Исследование кала на скрытую кровь иммунохимическим методом (A09.19.001)</t>
  </si>
  <si>
    <t>IV.</t>
  </si>
  <si>
    <t>Профилактический медицинский осмотр  для возрастных групп 18,19,20,22,23,25,26,28,29,31,32,34,35,37,38,40,41,43,44,46,47,49,50,52,53,55,56,58,59,61,62,64,65,67,68,70,71,73,74,76,77,79,80,82,83,85,86,88,89,91,92,94,95,97,98 лет
(законченный случай)</t>
  </si>
  <si>
    <t>IV.1.</t>
  </si>
  <si>
    <t>Профилактический медицинский осмотр женщин</t>
  </si>
  <si>
    <t>IV.2.</t>
  </si>
  <si>
    <t>Профилактический медицинский осмотр мужчин</t>
  </si>
  <si>
    <t>V.</t>
  </si>
  <si>
    <t>II этап диспансеризации взрослого населения</t>
  </si>
  <si>
    <t>V.1</t>
  </si>
  <si>
    <t xml:space="preserve"> Осмотр (консультация) врача-невролога (при наличии впервые выявленных указаний или подозрений  на ранее перенесенное острое нарушение мозгового кровообращения, не находящихся под диспансерным наблюдением по данному поводу, а также в случаях  выявления по результатам анкетирования  нарушений двигательной функции, когнитивных нарушений и подозрения на депрессию у граждан в возрасте 75 лет и старше, не находящихся под диспансерным наблюдением по данному поводу)</t>
  </si>
  <si>
    <t>V.2</t>
  </si>
  <si>
    <t>V.3</t>
  </si>
  <si>
    <t>Проведение ректороманоскопии (при положительном анализе кала на скрытую кровь, при отягощенной наследственности по семейному полипозу, онкологическим заболеваниям колоректальной области, при выявлении других медицинских показаний по результатам анкетирования, а также по назначению врача терапевта, врача-уролога, врача акушера-гинеколога в случаях выявления симптомов онкологических заболеваний колоректальной области ) (А03.19.002)</t>
  </si>
  <si>
    <t>V.4</t>
  </si>
  <si>
    <t xml:space="preserve"> Осмотр (консультация) врача-офтальмолога (для граждан в возрасте 60 лет и старше, имеющих повышенное внутриглазное давление, и для граждан в возрасте 75 лет и старше, имеющих снижение остраты зрения,  не поддающееся очковой коррекции, выявленное по результатам анкетирования)</t>
  </si>
  <si>
    <t>V.5</t>
  </si>
  <si>
    <t xml:space="preserve"> Осмотр (консультация) врача-оториноларинголога ( для граждан в возрасте  75 лет и старше при наличии медицинских показаний по результатам анкетирования или  осмотра врача-терапевта)</t>
  </si>
  <si>
    <t>V.6</t>
  </si>
  <si>
    <t xml:space="preserve"> Осмотр (консультация) врача-акушера-гинеколога (для женщин с выявленными патологическими изменениями по результатам цитологического исследования мазка с шейки матки и (или) маммографии)</t>
  </si>
  <si>
    <t>V.7</t>
  </si>
  <si>
    <t>V.8</t>
  </si>
  <si>
    <t>Индивидуальное углубленное профилактическое консультирование или групповое профилактическое консультирование (школа пациента) в отделении (кабинете) медицинской профилактики (центре здоровья, фельдшерском здравпункте или  ФАП) (для категорий граждан определенных п.п.10 п.14 приказа МЗ РФ № 869н от 26.10.2017)</t>
  </si>
  <si>
    <t>V.9</t>
  </si>
  <si>
    <t>Дуплексное сканирование экстракраниальных/экстракраниальных  брахицефальных артерий (по назначению врача-невролога, а также для мужчин в возрасте  от 45 лет до 72 лет и  женщин в возрасте от 54 лет до 72 лет  при наличии комбинации трех факторов риска развития хронических неинфекционных заболеваний: повышенный уровень артериального давления, дислипидемия, избыточная масса тела или ожирение, а также по направлению врачом-неврологом при впервые выявленном указании или подозрении на ранее перенесенное острое нарушение мозгового кровообращения для граждан в возрасте 75-90 лет, находящихся по этому поовду под диспансерном наблюдении) (А04.12.005.005/А04.12.005.006)</t>
  </si>
  <si>
    <t>V.10</t>
  </si>
  <si>
    <t xml:space="preserve"> Колоноскопия  (в случае подозрения на онкологическое заболевание толстой кишки по назначению врача-хирурга или врача-колопроктолога) (А03.18.001)</t>
  </si>
  <si>
    <t>V.11</t>
  </si>
  <si>
    <t>Спирометрия (для граждан с подозрением на хроническое бронхо-легочное заболевание по результатам анкетирования,  курящих и  по направлению врача терапевта) (A12.09.001)</t>
  </si>
  <si>
    <t>V.12</t>
  </si>
  <si>
    <t>I.I.II.</t>
  </si>
  <si>
    <t>ПРИ ПРОВЕДЕНИИ ДИСПАСЕРИЗАЦИИ ПРЕБЫВАЮЩИХ В СТАЦИОНАРНЫХ УЧРЕЖДЕНИЯХ ДЕТЕЙ - СИРОТ И ДЕТЕЙ, НАХОДЯЩИХСЯ В ТРУДНОЙ ЖИЗНЕННОЙ СИТУАЦИИ,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 ПАТРОНАТНУЮ СЕМЬЮ</t>
  </si>
  <si>
    <t xml:space="preserve"> в том числе</t>
  </si>
  <si>
    <t>мальчики</t>
  </si>
  <si>
    <t>девочки</t>
  </si>
  <si>
    <t xml:space="preserve">в возрасте от  0 до 4 лет </t>
  </si>
  <si>
    <t xml:space="preserve">в возрасте от  5 до 17 лет </t>
  </si>
  <si>
    <t>при проведении мобильными бригадами</t>
  </si>
  <si>
    <t>I.I.III.</t>
  </si>
  <si>
    <t>ПРИ ПРОВЕДЕНИИ ПРОФИЛАКТИЧЕСКИХ МЕДИЦИНСКИХ ОСМОТРОВ НЕСОВЕРШЕННОЛЕТНИХ</t>
  </si>
  <si>
    <t xml:space="preserve">Проведение профилактических медицинских осмотров несовершеннолетних </t>
  </si>
  <si>
    <t>Профилактический медицинский осмотр несовершенноглетних в возрасте 1 месяц</t>
  </si>
  <si>
    <t xml:space="preserve">Профилактический медицинский осмотр несовершенноглетних в возрасте 3 месяца </t>
  </si>
  <si>
    <t>3.</t>
  </si>
  <si>
    <t>Профилактический медицинский осмотр несовершенноглетних в возрасте 12 месяцев</t>
  </si>
  <si>
    <t>4.</t>
  </si>
  <si>
    <t>Профилактический медицинский осмотр несовершенноглетних в возрасте 2 лет</t>
  </si>
  <si>
    <t>5.</t>
  </si>
  <si>
    <t>Профилактический медицинский осмотр несовершенноглетних в возрасте 3 лет</t>
  </si>
  <si>
    <t>6.</t>
  </si>
  <si>
    <t>Профилактический медицинский осмотр несовершенноглетних в возрасте 4 и 5 лет,8, 9, 11, 12 лет</t>
  </si>
  <si>
    <t>7.</t>
  </si>
  <si>
    <t>Профилактический медицинский осмотр несовершенноглетних в возрасте 6 лет</t>
  </si>
  <si>
    <t>8.</t>
  </si>
  <si>
    <t>Профилактический медицинский осмотр несовершенноглетних в возрасте 7лет</t>
  </si>
  <si>
    <t>9.</t>
  </si>
  <si>
    <t>Профилактический медицинский осмотр несовершенноглетних в возрасте 10 лет</t>
  </si>
  <si>
    <t>10.</t>
  </si>
  <si>
    <t xml:space="preserve">Профилактический медицинский осмотр несовершенноглетних в возрасте 13 лет </t>
  </si>
  <si>
    <t>11.</t>
  </si>
  <si>
    <t>Профилактический медицинский осмотр несовершенноглетних в возрасте 14 лет</t>
  </si>
  <si>
    <t>12.</t>
  </si>
  <si>
    <t>Профилактический медицинский осмотр несовершенноглетних в возрасте 15 лет</t>
  </si>
  <si>
    <t>13.</t>
  </si>
  <si>
    <t>Профилактический медицинский осмотр несовершенноглетних в возрасте  16 лет</t>
  </si>
  <si>
    <t>14.</t>
  </si>
  <si>
    <t>Профилактический медицинский осмотр несовершенноглетних в возрасте 17 лет</t>
  </si>
  <si>
    <t>15.</t>
  </si>
  <si>
    <t xml:space="preserve">Профилактический медицинский осмотр несовершенноглетних в возрасте: новорожденный, 2 месяца, 4 месяца, 5 месяцев,6 месяцев, 7 месяцев, 8 месяцев, 9 месяцев, 10 месяцев, 11 месяцев, 1год 3 месяца, 1год 6 месяцев, </t>
  </si>
  <si>
    <t>I.I.IV.</t>
  </si>
  <si>
    <r>
      <t xml:space="preserve">Посещения с профилактической целью и иными целями, </t>
    </r>
    <r>
      <rPr>
        <b/>
        <u/>
        <sz val="14"/>
        <rFont val="Times New Roman"/>
        <family val="1"/>
        <charset val="204"/>
      </rPr>
      <t>без учета объемов по диспансеризации</t>
    </r>
    <r>
      <rPr>
        <b/>
        <sz val="14"/>
        <rFont val="Times New Roman"/>
        <family val="1"/>
        <charset val="204"/>
      </rPr>
      <t>:
посещения по поводу патронажа, посещения медицинских работников, имеющих среднее медицинское образование, ведущих самостоятельный прием, разовые по поводу заболевания, связанные с диагностическим обследованием, направлением на консультацию, госпитализацию, в дневной стационар, получением справки, санаторно-курортной карты и других медицинских документов.</t>
    </r>
  </si>
  <si>
    <t>I.I.IV.I.</t>
  </si>
  <si>
    <t>I.II.</t>
  </si>
  <si>
    <t xml:space="preserve"> Центр здоровья </t>
  </si>
  <si>
    <t>I.II.I.</t>
  </si>
  <si>
    <t xml:space="preserve"> Центр здоровья для детского населения </t>
  </si>
  <si>
    <t>Количество прикрепленного детского населения к Центру здоровья, всего (чел.):</t>
  </si>
  <si>
    <t>в том числе,по муниципальным районам (городским округам) Нижегородской области (чел.):</t>
  </si>
  <si>
    <t>Наименование врачебной должности</t>
  </si>
  <si>
    <t>Количество штатных единиц</t>
  </si>
  <si>
    <t>Врач, ведущий прием в Центре здоровья</t>
  </si>
  <si>
    <t>Объем медицинской помощи</t>
  </si>
  <si>
    <t>Амбулаторные посещения, всего</t>
  </si>
  <si>
    <t>Посещение к врачу,  ведущему прием в Центре здоровья для детей, включая прием  гигиениста стоматологического, по поводу проведения комплексного обследования (комплекс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изменений-законченный случай )</t>
  </si>
  <si>
    <t>Посещение к врачу, ведущему прием в Центре здоровья  для детей, с учетом проведения одного или нескольких отдельных исследований, а также услуги, оказанные гигиенистом стоматологическим, при обращении застрахованного для динамического наблюдения</t>
  </si>
  <si>
    <t>Отдельные исследования:</t>
  </si>
  <si>
    <t>Скрининг-исследование на аппаратно-программном комплексе уровня психофизиологического и соматического здоровья, функциональных и адаптивных резервов организма</t>
  </si>
  <si>
    <t>Исследование неспровоцированных дыхательных объемов и потоков</t>
  </si>
  <si>
    <t>2.3.</t>
  </si>
  <si>
    <t>Исследование уровня общего холестерина в крови (Экспресс-анализ общего холестерина  в крови)</t>
  </si>
  <si>
    <t>2.4.</t>
  </si>
  <si>
    <t>Исследование уровня глюкозы в крови (Экспресс-анализ глюкозы в крови)</t>
  </si>
  <si>
    <t>2.5.</t>
  </si>
  <si>
    <t>Определение процентного соотношения воды, мышечной  и жировой ткани с помощью биомпеданметра</t>
  </si>
  <si>
    <t>2.6.</t>
  </si>
  <si>
    <t>Определение содержания угарного газа (монооксида углерода) в выдыхаемом воздухе с помощью газоанализатора</t>
  </si>
  <si>
    <t>2.7.</t>
  </si>
  <si>
    <t xml:space="preserve">Пульсоксиметрия </t>
  </si>
  <si>
    <t>2.8.</t>
  </si>
  <si>
    <t>Количественное определение котинина в моче (Экспресс-анализ содержания котинина в моче)</t>
  </si>
  <si>
    <t>2.9.</t>
  </si>
  <si>
    <t>Исследование уровня этанола, метанола в моче (Экспресс-анализ содержания алкоголя в моче)</t>
  </si>
  <si>
    <t>2.10.</t>
  </si>
  <si>
    <t>Определение психоактивных веществ в моче (Экспресс-анализ содержания наркотических веществ в моче)</t>
  </si>
  <si>
    <t>2.11.</t>
  </si>
  <si>
    <t>2.12.</t>
  </si>
  <si>
    <t>Полоскание реминерализующими и фторсодержащими препаратами - 1 сеанс</t>
  </si>
  <si>
    <t>2.13.</t>
  </si>
  <si>
    <t>Проведение ранней диагностики кариеса (Диагнодент)</t>
  </si>
  <si>
    <t>I.II.II.</t>
  </si>
  <si>
    <t xml:space="preserve">Центр здоровья для взрослого населения </t>
  </si>
  <si>
    <t>Количество прикрепленного взрослого населения к Центру здоровья, всего (чел.):</t>
  </si>
  <si>
    <t>Посещение к врачу,  ведущему прием в Центре здоровья для взрослых по поводу проведения комплексного обследования (комплекс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изменений -законченный случай)</t>
  </si>
  <si>
    <t>Посещение к врачу, ведущему прием в Центре здоровья  для взрослых, с учетом проведения одного или нескольких отдельных исследований, а также услуги, оказанные гигиенистом стоматологическим, при обращении застрахованного для динамического наблюдения</t>
  </si>
  <si>
    <r>
      <t>Экспресс-исследование сердца по электрокардиографическим сигналам от конечностей с помощью</t>
    </r>
    <r>
      <rPr>
        <b/>
        <sz val="12"/>
        <rFont val="Times New Roman"/>
        <family val="1"/>
        <charset val="204"/>
      </rPr>
      <t xml:space="preserve"> кардиовизора</t>
    </r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</si>
  <si>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с расчетом лодыжечно-плечевого индекса</t>
  </si>
  <si>
    <t>Экспресс-анализ общего холестерина и глюкозы в крови</t>
  </si>
  <si>
    <t>2.14.</t>
  </si>
  <si>
    <t>2.15.</t>
  </si>
  <si>
    <t xml:space="preserve">Проведение реминерализующей терапии - 1 сеанс </t>
  </si>
  <si>
    <t>2.16.</t>
  </si>
  <si>
    <t>II</t>
  </si>
  <si>
    <t>Обращения в связи с заболеваниями</t>
  </si>
  <si>
    <t>Число обращений</t>
  </si>
  <si>
    <t>Прием взрослого населения  врачами-специалистами в связи с заболеваниями, всего</t>
  </si>
  <si>
    <t>Прием детского населения  врачами-специалистами в связи с заболеваниями, всего</t>
  </si>
  <si>
    <t>Посещения, оказываемые в неотложной форме</t>
  </si>
  <si>
    <t>Посещения в приемный покой</t>
  </si>
  <si>
    <t>посещения в приемном покое стационара (при оказании неотложной помощи в приемном покое и отсутствии необходимости длительного динамического наблюдения)</t>
  </si>
  <si>
    <t>посещения в приемном покое стационара (при пребывании пациента в приемном покое от 4 до 24 часов в целях оказания неотложной помощи с учетом необходимости выполнения дополнительных исследований и динамического наблюдения за пациентом)</t>
  </si>
  <si>
    <t>1.3.</t>
  </si>
  <si>
    <t xml:space="preserve">посещение в приёмном покое стационара с проведением КТ (МРТ) исследования </t>
  </si>
  <si>
    <t>оказание неотложной медицинской помощи лицам, обратившимся с признаками неотложных состояний ( независимо от места оказания помощи), всего</t>
  </si>
  <si>
    <t>в т.ч.</t>
  </si>
  <si>
    <t>Врачом - взрослому населению</t>
  </si>
  <si>
    <t>Врачом - детскому населению</t>
  </si>
  <si>
    <t>Фельдшером - взрослому населению</t>
  </si>
  <si>
    <t>Фельдшером - детскому населению</t>
  </si>
  <si>
    <t>Травмпункт</t>
  </si>
  <si>
    <t>IV</t>
  </si>
  <si>
    <t>Отдельные виды лечебных и диагностических услуг</t>
  </si>
  <si>
    <t>Вид исследования</t>
  </si>
  <si>
    <t>Количество услуг</t>
  </si>
  <si>
    <t>4.1.</t>
  </si>
  <si>
    <t>на догоспитальном этапе для взрослых</t>
  </si>
  <si>
    <t>4.1.1.</t>
  </si>
  <si>
    <t>Компьютерная томография</t>
  </si>
  <si>
    <t>4.1.2..</t>
  </si>
  <si>
    <t>Компьютерная томография с внутривенным контрастированием</t>
  </si>
  <si>
    <t>4.1.3.</t>
  </si>
  <si>
    <t>Компьютерная томография с болюсным внутривенным контрастированием</t>
  </si>
  <si>
    <t>4.1.4.</t>
  </si>
  <si>
    <t>Компьютерная томография с пероральным контрастированием</t>
  </si>
  <si>
    <t>4.1.5.</t>
  </si>
  <si>
    <t>Компьютерная томография с ректальным контрастированием</t>
  </si>
  <si>
    <t>4.1.6.</t>
  </si>
  <si>
    <t>Магнитно-резонансная томография</t>
  </si>
  <si>
    <t>4.1.7.</t>
  </si>
  <si>
    <t>Магнитно-резонансная томография с использованием  контраста (сложная услуга)</t>
  </si>
  <si>
    <t>4.2.</t>
  </si>
  <si>
    <t>на догоспитальном этапе для детей</t>
  </si>
  <si>
    <t>4.2.1.</t>
  </si>
  <si>
    <t>Компьютерная томография (без применения анестезии)</t>
  </si>
  <si>
    <t>4.2.2.</t>
  </si>
  <si>
    <t>Компьютерная томография (с применением анестезии)</t>
  </si>
  <si>
    <t>4.2.3.</t>
  </si>
  <si>
    <t>Компьютерная томография с внутривенным контрастированием (без применения анестезии)</t>
  </si>
  <si>
    <t>4.2.4.</t>
  </si>
  <si>
    <t>Компьютерная томография с внутривенным контрастированием  (с применением анестезии)</t>
  </si>
  <si>
    <t>4.2.5.</t>
  </si>
  <si>
    <t>Компьютерная томография с пероральным контрастированием (без применения анестезии)</t>
  </si>
  <si>
    <t>4.2.6.</t>
  </si>
  <si>
    <t>Компьютерная томография  с пероральным контрастированием (с применением анестезии)</t>
  </si>
  <si>
    <t>4.2.7.</t>
  </si>
  <si>
    <t>Компьютерная томография  с болюсным внутривенным  контрастированием дети  (без применения анестезии)</t>
  </si>
  <si>
    <t>4.2.8.</t>
  </si>
  <si>
    <t>Компьютерная томография  с болюсным внутривенным  контрастированием дети (с применением анестезии)</t>
  </si>
  <si>
    <t>4.2.9.</t>
  </si>
  <si>
    <t>Магнитно-резонансная томография (без применения анестезии)</t>
  </si>
  <si>
    <t>4.2.10.</t>
  </si>
  <si>
    <t>Магнитно-резонансная томография (с применением анестезии)</t>
  </si>
  <si>
    <t>4.2.11.</t>
  </si>
  <si>
    <t>Магнитно-резонансная томография  с использованием контраста (без применения анестезии) (сложная услуга)</t>
  </si>
  <si>
    <t>4.2.12.</t>
  </si>
  <si>
    <t>Магнитно-резонансная томография с использованием контраста (с применением анестезии) (сложная услуга)</t>
  </si>
  <si>
    <t>4.3.</t>
  </si>
  <si>
    <t>4.3.1.</t>
  </si>
  <si>
    <t>Сцинтиграфия</t>
  </si>
  <si>
    <t>4.4.</t>
  </si>
  <si>
    <t xml:space="preserve">4.4.1. </t>
  </si>
  <si>
    <t>Эзофагогастродуоденоскопия оперативная  (удаление инородных тел, конкрементов, доброкачественных опухолей, рассечение стенозов, стентирование, резекция слизистой, паппилосфинктеротомия)</t>
  </si>
  <si>
    <t xml:space="preserve">4.4.2. </t>
  </si>
  <si>
    <t xml:space="preserve">Колоноскопия   </t>
  </si>
  <si>
    <t xml:space="preserve">4.4.3. </t>
  </si>
  <si>
    <t xml:space="preserve"> Колоноскопия с введением лекарственных препаратов (колоноскопия лечебная)   </t>
  </si>
  <si>
    <t xml:space="preserve">4.4.4. </t>
  </si>
  <si>
    <t>Эндоскопическая резекция слизистой толстой кишки (Колоноскопия оперативная (удаление инородных тел, конкрементов, доброкачественных опухолей, рассечение стенозов, стентирование, резекция слизистой, паппилосфинктеротомия)</t>
  </si>
  <si>
    <t xml:space="preserve">4.4.5. </t>
  </si>
  <si>
    <t xml:space="preserve">Эзофагогастродуоденоскопия при ретроградной  холангиопанкреатографии                </t>
  </si>
  <si>
    <t xml:space="preserve">4.4.6. </t>
  </si>
  <si>
    <t xml:space="preserve">Бронхоскопия                  </t>
  </si>
  <si>
    <t xml:space="preserve">4.4.7. </t>
  </si>
  <si>
    <t xml:space="preserve">Эндобронхиальное введение лекарственных препаратов при бронхоскопии (бронхоскопия лечебная  (бронхоскопический лаваж, введение лекарственных средств, гемостаз, лечение трахеобронхиальных свищей))    </t>
  </si>
  <si>
    <t xml:space="preserve">4.4.8. </t>
  </si>
  <si>
    <t>Бронхоскопия оперативная (удаление инородных тел, конкрементов, доброкачественных опухолей, рассечение стенозов, стентирование, резекция слизистой)</t>
  </si>
  <si>
    <t xml:space="preserve">4.4.9. </t>
  </si>
  <si>
    <t>Эндосонография  пищевода (эндосонография верхних отделов желудочно-кишечного тракта)</t>
  </si>
  <si>
    <t xml:space="preserve">4.4.10. </t>
  </si>
  <si>
    <t>Эндосонография  желудка (эндосонография верхних отделов желудочно-кишечного тракта)</t>
  </si>
  <si>
    <t xml:space="preserve">4.4.11. </t>
  </si>
  <si>
    <t>Эндосонография  12-типерстной кишки (эндосонография верхних отделов желудочно-кишечного тракта)</t>
  </si>
  <si>
    <t xml:space="preserve">4.4.12. 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</si>
  <si>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</si>
  <si>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V</t>
  </si>
  <si>
    <t>Виды поликлинической помощи</t>
  </si>
  <si>
    <t>Количество посещений с k перевода 1/3 (гр. 3= гр.2/3)</t>
  </si>
  <si>
    <t>A</t>
  </si>
  <si>
    <t>5.1.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</si>
  <si>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</si>
  <si>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</si>
  <si>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</si>
  <si>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</si>
  <si>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</si>
  <si>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</si>
  <si>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</si>
  <si>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</si>
  <si>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</si>
  <si>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</si>
  <si>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VI</t>
  </si>
  <si>
    <t>Справочно:</t>
  </si>
  <si>
    <t xml:space="preserve"> Кол-во штатных единиц</t>
  </si>
  <si>
    <t>Функция врачебной должности (посещений на 1 ставку)
(гр.5/гр3)</t>
  </si>
  <si>
    <t>Посещений, всего *</t>
  </si>
  <si>
    <t>п/п</t>
  </si>
  <si>
    <t>Консультативного приема, всего</t>
  </si>
  <si>
    <t>в том числе:</t>
  </si>
  <si>
    <t>Амбулаторного приема, всего</t>
  </si>
  <si>
    <t>Итого:</t>
  </si>
  <si>
    <r>
      <t xml:space="preserve">* амбулаторный прием включает </t>
    </r>
    <r>
      <rPr>
        <u/>
        <sz val="12"/>
        <rFont val="Times New Roman"/>
        <family val="1"/>
        <charset val="204"/>
      </rPr>
      <t>посещения с проф.целью раздела I.I.</t>
    </r>
    <r>
      <rPr>
        <sz val="12"/>
        <rFont val="Times New Roman"/>
        <family val="1"/>
        <charset val="204"/>
      </rPr>
      <t>, посещения с оказанием неотложной помощи и посещения, рассчитанные исходя из количества обращений по заболеваниям и коэффициента кратности посещений в обращении, за исключением п. 26 Фельдшер кабинета неотложной помощи.</t>
    </r>
  </si>
  <si>
    <t>(подпись)</t>
  </si>
  <si>
    <t>УТВЕРЖДЕНО
решением Комиссии по разработке территориальной программы обязательного медицинского страхования в Нижегородской области
Протокол № ____     от _______________ 201   г</t>
  </si>
  <si>
    <t>БЕСПЛАТНОЙ СТОМАТОЛОГИЧЕСКОЙ МЕДИЦИНСКОЙ ПОМОЩИ ГРАЖДАНАМ В РАМКАХ ТЕРРИТОРИАЛЬНОЙ ПРОГРАММЫ</t>
  </si>
  <si>
    <t>на   201</t>
  </si>
  <si>
    <t xml:space="preserve"> (наименование медицинской организации)</t>
  </si>
  <si>
    <t>(чел.), в том числе дети</t>
  </si>
  <si>
    <t>Стоматология</t>
  </si>
  <si>
    <t>СТГ</t>
  </si>
  <si>
    <t>Общее количество случаев оказания (СТГ)</t>
  </si>
  <si>
    <t>Общее количество УЕТ</t>
  </si>
  <si>
    <t>в том числе по возрастам:</t>
  </si>
  <si>
    <t>взрослое население от 18 лет</t>
  </si>
  <si>
    <t>детское население от 0 до 13 лет 11 месяцев 29 дней</t>
  </si>
  <si>
    <t xml:space="preserve">Количество услуг </t>
  </si>
  <si>
    <t>количество УЕТ всего</t>
  </si>
  <si>
    <t>Количество СТГ</t>
  </si>
  <si>
    <t>всего УЕТ</t>
  </si>
  <si>
    <t>из них на дому
(из гр.5)</t>
  </si>
  <si>
    <t>из них на дому
(из гр.8)</t>
  </si>
  <si>
    <t>из них на дому
(из гр.11)</t>
  </si>
  <si>
    <t>Лечение кариеса зубов и других заболеваний твёрдых тканей зуба (уровень 1)</t>
  </si>
  <si>
    <t>Лечение кариеса зубов и других заболеваний твёрдых тканей зуба (уровень2)</t>
  </si>
  <si>
    <t xml:space="preserve">Лечение кариеса зубов и других заболеваний твёрдых тканей зуба (уровень 3) </t>
  </si>
  <si>
    <t>Лечение гингивита</t>
  </si>
  <si>
    <t>Изготовление элайнера</t>
  </si>
  <si>
    <t>Лечение пародонтита</t>
  </si>
  <si>
    <t>Лечение заболеваний слизистой полости рта</t>
  </si>
  <si>
    <t xml:space="preserve">Удаление стенки постоянного зуба                 </t>
  </si>
  <si>
    <t>ВСЕГО услуг</t>
  </si>
  <si>
    <t xml:space="preserve">Сложное удаление непрорезавшегося, дистопированного или сверхкомплектного зуба </t>
  </si>
  <si>
    <t>Число штатных единиц</t>
  </si>
  <si>
    <t>Лечение перикоронита</t>
  </si>
  <si>
    <t>врач-стоматолог детский</t>
  </si>
  <si>
    <t>врач-стоматолог</t>
  </si>
  <si>
    <t>врач-стоматолог общей практики (для обслуживания детского населения)</t>
  </si>
  <si>
    <t>врач-стоматолог общей практики (для обслуживания взрослого населения)</t>
  </si>
  <si>
    <t xml:space="preserve">Лечение перелома лицевых костей (уровень 1) </t>
  </si>
  <si>
    <t>врач-стоматолог хирург (для обслуживания детского населения)</t>
  </si>
  <si>
    <t xml:space="preserve">Лечение перелома лицевых костей (уровень 2) </t>
  </si>
  <si>
    <t>врач-стоматолог хирург (для обслуживания взрослого населения)</t>
  </si>
  <si>
    <t>Лечение поверхностной травмы без нарушения целостности тканей</t>
  </si>
  <si>
    <t>зубной врач (для обслуживания детского населения)</t>
  </si>
  <si>
    <t>зубной врач (для обслуживания взрослого населения)</t>
  </si>
  <si>
    <t>врач-ортодонт (детский)</t>
  </si>
  <si>
    <t xml:space="preserve">Лечение вывиха челюсти </t>
  </si>
  <si>
    <t>Лечение вывиха зуба</t>
  </si>
  <si>
    <t xml:space="preserve">Альвеолэктомия </t>
  </si>
  <si>
    <t>Операция удаление доброкачественного новообразования костной ткани</t>
  </si>
  <si>
    <t>Операция удаление инородного тела (пломбировочного материала) из периапикальной области</t>
  </si>
  <si>
    <t>Лечение остеомиелита челюстей</t>
  </si>
  <si>
    <t>Лечение артрита челюсти</t>
  </si>
  <si>
    <t>Лечение невралгии</t>
  </si>
  <si>
    <t>Гингивопластика</t>
  </si>
  <si>
    <t>Открытый кюретаж</t>
  </si>
  <si>
    <t xml:space="preserve">Лоскутная операция в полости рта     </t>
  </si>
  <si>
    <t>Пластика уздечек</t>
  </si>
  <si>
    <t xml:space="preserve">Вестибулопластика    </t>
  </si>
  <si>
    <t>Оперативное лечение периодонтита</t>
  </si>
  <si>
    <t>Неотложная стоматологическая помощь</t>
  </si>
  <si>
    <t>Первичный приём ортодонта с назначением безаппаратурных методов лечения</t>
  </si>
  <si>
    <t>Герметизация фиссур</t>
  </si>
  <si>
    <t>Кариес депульпированного зуба</t>
  </si>
  <si>
    <t>Ремтерапия</t>
  </si>
  <si>
    <t>в том числе в рамках:</t>
  </si>
  <si>
    <t>обращений по заболеванию</t>
  </si>
  <si>
    <t xml:space="preserve"> Радиоизотопные исследования: Сцинтиграфия</t>
  </si>
  <si>
    <t>___________________________Председатель</t>
  </si>
  <si>
    <t>детское население от 14 лет до 17 лет 11 месяцев 29 дней</t>
  </si>
  <si>
    <t>Количество УЕТ</t>
  </si>
  <si>
    <t xml:space="preserve">Эндодонтия зуб одноканальный </t>
  </si>
  <si>
    <t xml:space="preserve">Эндодонтия зуб двухканальный </t>
  </si>
  <si>
    <t xml:space="preserve">Эндодонтия зуб трехканальный </t>
  </si>
  <si>
    <t xml:space="preserve">Эндодонтия зуб четырехканальный </t>
  </si>
  <si>
    <t>Эндодонтия, зуб одноканальный с временной пломбировкой каналов (уровень 1)</t>
  </si>
  <si>
    <t>Эндодонтия, зуб двухканальный с временной пломбировкой каналов (уровень 2)</t>
  </si>
  <si>
    <t>Эндодонтия, зуб трёхканальный с временной пломбировкой каналов (уровень 3)</t>
  </si>
  <si>
    <t>Эндодонтия, зуб четырёхканальный с временной пломбировкой каналов (уровень 4)</t>
  </si>
  <si>
    <t>Эндодонтия, лечение зуба с распломбировкой каналов (уровень 1)</t>
  </si>
  <si>
    <t>Эндодонтия, лечение зуба с распломбировкой каналов (уровень 2)</t>
  </si>
  <si>
    <t>Эндодонтия, лечение зуба с распломбировкой каналов (уровень 3)</t>
  </si>
  <si>
    <t>Эндодонтия, лечение зуба с распломбировкой каналов (уровень 4)</t>
  </si>
  <si>
    <t>Эндодонтия  ампутация</t>
  </si>
  <si>
    <t xml:space="preserve">Удаление  зуба (уровень 1)            </t>
  </si>
  <si>
    <t xml:space="preserve">Удаление  зуба (уровень 2)            </t>
  </si>
  <si>
    <t xml:space="preserve">Лечение поверхностной травмы с нарушением целостности тканей </t>
  </si>
  <si>
    <t>Лечение открытой раны</t>
  </si>
  <si>
    <t xml:space="preserve">Оперативное лечение корневой кисты </t>
  </si>
  <si>
    <t>Операция удаление доброкачественного новообразования мягких тканей полости рта</t>
  </si>
  <si>
    <t>Лечение лимфаденита</t>
  </si>
  <si>
    <t>Лечение сиалоаденита</t>
  </si>
  <si>
    <t>Оперативное лечение абсцесса</t>
  </si>
  <si>
    <t>Прием пациента после стационарного лечения или из другой медицинской организации</t>
  </si>
  <si>
    <t>Лечение поверхностного кариеса методом серебрения</t>
  </si>
  <si>
    <t>Профилактический осмотр</t>
  </si>
  <si>
    <t>Изготовление контрольной модели с оформлением цоколя</t>
  </si>
  <si>
    <t>Изготовление пластинки вестибулярной</t>
  </si>
  <si>
    <t>Изготовление пластинки с заслоном для языка (без кламмеров)</t>
  </si>
  <si>
    <t>Изготовление пластинки с окклюзионными накладками</t>
  </si>
  <si>
    <t>Изготовление кламмера гнутого из стальной проволоки</t>
  </si>
  <si>
    <t>Изготовление кламмера Роуча</t>
  </si>
  <si>
    <t>Изготовление дуги вестибулярной</t>
  </si>
  <si>
    <t>Изготовление дуги вестибулярной с дополнительными изгибами</t>
  </si>
  <si>
    <t>Изготовление кольца ортодонтического</t>
  </si>
  <si>
    <t>Изготовление замкового крепления</t>
  </si>
  <si>
    <t>Распил ортодонтического аппарата через винт</t>
  </si>
  <si>
    <t>Изготовление гнутой лапки</t>
  </si>
  <si>
    <t>Изготовление одного элемента к съёмной пластинке</t>
  </si>
  <si>
    <t>Изготовление  сложного челюстного протеза</t>
  </si>
  <si>
    <t>Коррекция съемного  ортодонтического  аппарата</t>
  </si>
  <si>
    <t>Ремонт  ортодонтического  аппарата</t>
  </si>
  <si>
    <t>Полирование ортодонтической конструкции</t>
  </si>
  <si>
    <t>Изготовление пелота на металлическом каркасе</t>
  </si>
  <si>
    <t>Изготовление коронки ортодонтической</t>
  </si>
  <si>
    <t>Отдельные исследования, проводимые раз в 2 года, 
на I этапе диспансеризации взрослого населения</t>
  </si>
  <si>
    <t>Маммография (обеих молочных желез в двух проекциях)</t>
  </si>
  <si>
    <t xml:space="preserve">Приём врачом-терапевтом </t>
  </si>
  <si>
    <t>Наименование отдельных услуг</t>
  </si>
  <si>
    <t>Ортодонтические услуги, производимые при оказании стоматологической медицинской помощи по СТГ 63, 630 детскому населению до 17 лет 11 месяцев 29 дней</t>
  </si>
  <si>
    <t>Электрофорез лекарственных препаратов 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</si>
  <si>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</si>
  <si>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</si>
  <si>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электрическими полями при патологии полости рта и зубов</t>
  </si>
  <si>
    <t>Ультравысокочастотная индуктотермия при патологии полости рта и зубов</t>
  </si>
  <si>
    <t>Ультрафиолетовое облучение ротоглотки</t>
  </si>
  <si>
    <t>Ортодонтическое лечение съёмным аппаратом для верхней  челюсти</t>
  </si>
  <si>
    <t>Ортодонтическое лечение съёмным аппаратом для нижней  челюсти</t>
  </si>
  <si>
    <t>Врач-специалист (для проведения консультаций с применением информационных технологий)</t>
  </si>
  <si>
    <t>Лечебные, диагностические услуги</t>
  </si>
  <si>
    <t>Аллергологические анализы и исследования, осуществляемые амбулаторно в аллергоиммунологической лаборатории, в соответствии с Классификатором медицинских услуг</t>
  </si>
  <si>
    <t>Анализы и исследования, осуществляемые амбулаторно в бактериологической лаборатории, в соответствии с Классификатором медицинских услуг</t>
  </si>
  <si>
    <t>Врач-кардиолог (консультация с услугой А23.10.002 «Программирование постоянного имплантируемого антиаритмического устройства» (двухкамерный ЭКС))</t>
  </si>
  <si>
    <t>Сложное удаление зуба</t>
  </si>
  <si>
    <t xml:space="preserve">Лечение периостита </t>
  </si>
  <si>
    <t>посещений с профцелью
(СТГ 1, 2, 3, 21, 22, 53, 54, 55, 56, 58)</t>
  </si>
  <si>
    <t>неотложная стоматологическая помощь (СТГ 57)</t>
  </si>
  <si>
    <t>Прочие услуги</t>
  </si>
  <si>
    <t xml:space="preserve">Люминисцентная стоматоскопия </t>
  </si>
  <si>
    <t>решением Комиссии по разработке территориальной программы обязательного медицинского страхования в Нижегородской области</t>
  </si>
  <si>
    <t xml:space="preserve">_______________ председатель </t>
  </si>
  <si>
    <t>ОБЪЕМ</t>
  </si>
  <si>
    <t>БЕСПЛАТНОЙ АМБУЛАТОРНОЙ МЕДИЦИНСКОЙ ПОМОЩИ ГРАЖДАНАМ В РАМКАХ ТЕРРИТОРИАЛЬНОЙ ПРОГРАММЫ</t>
  </si>
  <si>
    <t>Врач-педиатр, врач-педиатр участковый</t>
  </si>
  <si>
    <t>Врач-кардиолог (консультация с услугой А23.10.002 «Программирование постоянного имплантируемого антиаритмического устройства» (однокамерный ЭКС))</t>
  </si>
  <si>
    <t>Выездной прием специалистами "Поезда здоровья"</t>
  </si>
  <si>
    <t>Врач-терапевт (ВОП)</t>
  </si>
  <si>
    <t>Врач - онколог ( с введением лекарственных препаратов (по схемам ПХТ) без учета его стоимости)</t>
  </si>
  <si>
    <t>Осмотр врачом-хирургом или врачом-колопроктологом</t>
  </si>
  <si>
    <t>Осмотр (консультация) врачом-хирургом или врачом-урологом (для мужчин в возрасте 45 лет и 51 года при повышении уровня простат-специфического антигена в крови более 1нг/мл)</t>
  </si>
  <si>
    <t>III.4</t>
  </si>
  <si>
    <t>Маммография (обеих молочных желез в двух проекциях) мобильными бригадами</t>
  </si>
  <si>
    <t xml:space="preserve">Проведение профессиональной гигиены зубов (снятие над-, поддесневого зубного камня, шлифовка, полировка) </t>
  </si>
  <si>
    <t>Проведение профессиональной гигиены зубов (снятие над-, поддесневого зубного камня, шлифовка, полировка)</t>
  </si>
  <si>
    <t xml:space="preserve">Иммунологические анализы и исследования, осуществляемые амбулаторно в аллергоиммунологической лаборатории, в соответствии с Классификатором медицинских услуг </t>
  </si>
  <si>
    <t xml:space="preserve">Анализы и исследования, осуществляемые амбулаторно в клинической лаборатории, в соответствии с Классификатором медицинских услуг </t>
  </si>
  <si>
    <t xml:space="preserve">Анализы и исследования, осуществляемые амбулаторно в биохимической лаборатории, в соответствии с Классификатором медицинских услуг </t>
  </si>
  <si>
    <t xml:space="preserve">Рентгенологические исследования, осуществляемые амбулаторно, в соответствии с Классификатором медицинских услуг </t>
  </si>
  <si>
    <t xml:space="preserve">Ультразвуковые исследования, осуществляемые амбулаторно, в соответствии с Классификатором медицинских услуг </t>
  </si>
  <si>
    <t xml:space="preserve">Эндоскопические исследования, осуществляемые амбулаторно, в соответствии с Классификатором медицинских услуг </t>
  </si>
  <si>
    <t xml:space="preserve">Нейрофизиологические исследования, осуществляемые амбулаторно, в соответствии с Классификатором медицинских услуг </t>
  </si>
  <si>
    <t xml:space="preserve">Исследования сердечно-сосудистой и легочной систем, осуществляемые амбулаторно, в соответствии с Классификатором медицинских услуг   </t>
  </si>
  <si>
    <t xml:space="preserve">Анализы и исследования, осуществляемые амбулаторно в соответствии с Классификатором медицинских услуг </t>
  </si>
  <si>
    <t>Посещения врача, переведенные из раздела 5.1. Анализы и исследования, осуществляемые амбулаторно в соответствии с Классификатором медицинских услуг
Число посещений= число услуг / 3</t>
  </si>
  <si>
    <t>Посещения врача для проведения прочих  лечебно-диагностических услуг</t>
  </si>
  <si>
    <t>1.2</t>
  </si>
  <si>
    <t>Государственное бюджетное учреждение здравоохранения Нижегородской области "Детская городская больница № 25 Автозаводского района г.Нижнего Новгорода"</t>
  </si>
  <si>
    <t>Т.Н.Белова</t>
  </si>
  <si>
    <t>И.о.главного врача</t>
  </si>
  <si>
    <t>Е.Е.Похвалинская</t>
  </si>
  <si>
    <t>295-71-11</t>
  </si>
  <si>
    <t>Е.Е.Пхвалинская</t>
  </si>
  <si>
    <t xml:space="preserve"> человека,</t>
  </si>
  <si>
    <t>(протокол № 2 от 22.02.2019год)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</si>
</sst>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i/>
      <sz val="13"/>
      <name val="Times New Roman"/>
      <family val="1"/>
      <charset val="204"/>
    </font>
    <font>
      <sz val="12"/>
      <name val="Times New Roman CYR"/>
      <family val="1"/>
      <charset val="204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2">
    <xf numFmtId="0" fontId="0" fillId="0" borderId="0"/>
    <xf numFmtId="0" fontId="2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3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19" fillId="0" borderId="0"/>
    <xf numFmtId="0" fontId="14" fillId="0" borderId="0"/>
    <xf numFmtId="0" fontId="2" fillId="0" borderId="0"/>
  </cellStyleXfs>
  <cellXfs count="598">
    <xf numFmtId="0" fontId="0" fillId="0" borderId="0" xfId="0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8" fillId="0" borderId="0" xfId="1" applyNumberFormat="1" applyFont="1" applyFill="1" applyAlignment="1">
      <alignment horizontal="right" vertical="center"/>
    </xf>
    <xf numFmtId="3" fontId="11" fillId="0" borderId="31" xfId="1" applyNumberFormat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 wrapText="1"/>
    </xf>
    <xf numFmtId="0" fontId="9" fillId="0" borderId="0" xfId="22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1" applyFont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21" applyFont="1" applyFill="1" applyAlignment="1">
      <alignment vertical="center" wrapText="1"/>
    </xf>
    <xf numFmtId="3" fontId="7" fillId="0" borderId="0" xfId="2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3" fontId="7" fillId="0" borderId="0" xfId="2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3" fontId="7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3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11" fillId="0" borderId="4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3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3" fontId="9" fillId="0" borderId="0" xfId="1" applyNumberFormat="1" applyFont="1" applyFill="1" applyAlignment="1">
      <alignment vertical="center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9" fillId="0" borderId="0" xfId="1" applyFont="1" applyFill="1" applyAlignment="1"/>
    <xf numFmtId="0" fontId="7" fillId="0" borderId="2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/>
    </xf>
    <xf numFmtId="0" fontId="9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9" fillId="0" borderId="0" xfId="23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2" fontId="9" fillId="0" borderId="0" xfId="13" applyNumberFormat="1" applyFont="1" applyFill="1" applyBorder="1" applyAlignment="1">
      <alignment vertical="center" wrapText="1"/>
    </xf>
    <xf numFmtId="3" fontId="10" fillId="0" borderId="10" xfId="24" applyNumberFormat="1" applyFont="1" applyFill="1" applyBorder="1" applyAlignment="1">
      <alignment horizontal="center" vertical="center" wrapText="1"/>
    </xf>
    <xf numFmtId="1" fontId="10" fillId="0" borderId="10" xfId="24" applyNumberFormat="1" applyFont="1" applyFill="1" applyBorder="1" applyAlignment="1">
      <alignment horizontal="left" vertical="center" wrapText="1"/>
    </xf>
    <xf numFmtId="3" fontId="10" fillId="0" borderId="1" xfId="24" applyNumberFormat="1" applyFont="1" applyFill="1" applyBorder="1" applyAlignment="1">
      <alignment horizontal="center" vertical="center" wrapText="1"/>
    </xf>
    <xf numFmtId="2" fontId="13" fillId="0" borderId="44" xfId="24" applyNumberFormat="1" applyFont="1" applyFill="1" applyBorder="1" applyAlignment="1">
      <alignment horizontal="center" vertical="center" wrapText="1"/>
    </xf>
    <xf numFmtId="1" fontId="9" fillId="0" borderId="45" xfId="24" applyNumberFormat="1" applyFont="1" applyFill="1" applyBorder="1" applyAlignment="1">
      <alignment horizontal="left" vertical="center" wrapText="1"/>
    </xf>
    <xf numFmtId="2" fontId="13" fillId="0" borderId="15" xfId="24" applyNumberFormat="1" applyFont="1" applyFill="1" applyBorder="1" applyAlignment="1">
      <alignment horizontal="center" vertical="center" wrapText="1"/>
    </xf>
    <xf numFmtId="1" fontId="9" fillId="0" borderId="46" xfId="24" applyNumberFormat="1" applyFont="1" applyFill="1" applyBorder="1" applyAlignment="1">
      <alignment horizontal="left" vertical="center" wrapText="1"/>
    </xf>
    <xf numFmtId="49" fontId="13" fillId="0" borderId="48" xfId="24" applyNumberFormat="1" applyFont="1" applyFill="1" applyBorder="1" applyAlignment="1">
      <alignment horizontal="center" vertical="center" wrapText="1"/>
    </xf>
    <xf numFmtId="1" fontId="9" fillId="0" borderId="47" xfId="24" applyNumberFormat="1" applyFont="1" applyFill="1" applyBorder="1" applyAlignment="1">
      <alignment horizontal="left" vertical="center" wrapText="1"/>
    </xf>
    <xf numFmtId="2" fontId="25" fillId="0" borderId="41" xfId="24" applyNumberFormat="1" applyFont="1" applyFill="1" applyBorder="1" applyAlignment="1">
      <alignment vertical="center"/>
    </xf>
    <xf numFmtId="2" fontId="3" fillId="0" borderId="15" xfId="24" applyNumberFormat="1" applyFont="1" applyFill="1" applyBorder="1" applyAlignment="1">
      <alignment vertical="center"/>
    </xf>
    <xf numFmtId="2" fontId="10" fillId="0" borderId="10" xfId="24" applyNumberFormat="1" applyFont="1" applyFill="1" applyBorder="1" applyAlignment="1">
      <alignment horizontal="center" vertical="center" wrapText="1"/>
    </xf>
    <xf numFmtId="2" fontId="13" fillId="0" borderId="11" xfId="24" applyNumberFormat="1" applyFont="1" applyFill="1" applyBorder="1" applyAlignment="1">
      <alignment horizontal="center" vertical="center" wrapText="1"/>
    </xf>
    <xf numFmtId="1" fontId="9" fillId="0" borderId="12" xfId="24" applyNumberFormat="1" applyFont="1" applyFill="1" applyBorder="1" applyAlignment="1">
      <alignment horizontal="left" vertical="center" wrapText="1"/>
    </xf>
    <xf numFmtId="2" fontId="13" fillId="0" borderId="48" xfId="24" applyNumberFormat="1" applyFont="1" applyFill="1" applyBorder="1" applyAlignment="1">
      <alignment horizontal="center" vertical="center" wrapText="1"/>
    </xf>
    <xf numFmtId="2" fontId="9" fillId="0" borderId="51" xfId="24" applyNumberFormat="1" applyFont="1" applyFill="1" applyBorder="1" applyAlignment="1">
      <alignment vertical="center" wrapText="1"/>
    </xf>
    <xf numFmtId="2" fontId="26" fillId="0" borderId="8" xfId="24" applyNumberFormat="1" applyFont="1" applyFill="1" applyBorder="1" applyAlignment="1">
      <alignment horizontal="center" vertical="center" wrapText="1"/>
    </xf>
    <xf numFmtId="2" fontId="10" fillId="0" borderId="10" xfId="24" applyNumberFormat="1" applyFont="1" applyFill="1" applyBorder="1" applyAlignment="1">
      <alignment vertical="center" wrapText="1"/>
    </xf>
    <xf numFmtId="3" fontId="13" fillId="0" borderId="11" xfId="24" applyNumberFormat="1" applyFont="1" applyFill="1" applyBorder="1" applyAlignment="1">
      <alignment horizontal="center" vertical="center" wrapText="1"/>
    </xf>
    <xf numFmtId="2" fontId="26" fillId="0" borderId="10" xfId="24" applyNumberFormat="1" applyFont="1" applyFill="1" applyBorder="1" applyAlignment="1">
      <alignment vertical="center" wrapText="1"/>
    </xf>
    <xf numFmtId="3" fontId="9" fillId="0" borderId="11" xfId="24" applyNumberFormat="1" applyFont="1" applyFill="1" applyBorder="1" applyAlignment="1">
      <alignment vertical="center" wrapText="1"/>
    </xf>
    <xf numFmtId="2" fontId="9" fillId="0" borderId="48" xfId="24" applyNumberFormat="1" applyFont="1" applyFill="1" applyBorder="1" applyAlignment="1">
      <alignment vertical="center" wrapText="1"/>
    </xf>
    <xf numFmtId="1" fontId="9" fillId="0" borderId="57" xfId="24" applyNumberFormat="1" applyFont="1" applyFill="1" applyBorder="1" applyAlignment="1">
      <alignment horizontal="left" vertical="center" wrapText="1"/>
    </xf>
    <xf numFmtId="2" fontId="3" fillId="0" borderId="13" xfId="24" applyNumberFormat="1" applyFont="1" applyFill="1" applyBorder="1" applyAlignment="1">
      <alignment horizontal="center" vertical="center"/>
    </xf>
    <xf numFmtId="2" fontId="3" fillId="0" borderId="17" xfId="24" applyNumberFormat="1" applyFont="1" applyFill="1" applyBorder="1" applyAlignment="1">
      <alignment horizontal="center" vertical="center"/>
    </xf>
    <xf numFmtId="2" fontId="3" fillId="0" borderId="55" xfId="24" applyNumberFormat="1" applyFont="1" applyFill="1" applyBorder="1" applyAlignment="1">
      <alignment horizontal="center" vertical="center"/>
    </xf>
    <xf numFmtId="2" fontId="13" fillId="0" borderId="10" xfId="24" applyNumberFormat="1" applyFont="1" applyFill="1" applyBorder="1" applyAlignment="1">
      <alignment horizontal="center" vertical="center" wrapText="1"/>
    </xf>
    <xf numFmtId="2" fontId="13" fillId="0" borderId="0" xfId="24" applyNumberFormat="1" applyFont="1" applyFill="1" applyBorder="1" applyAlignment="1">
      <alignment horizontal="center" vertical="center" wrapText="1"/>
    </xf>
    <xf numFmtId="1" fontId="26" fillId="0" borderId="0" xfId="13" applyNumberFormat="1" applyFont="1" applyFill="1" applyBorder="1" applyAlignment="1">
      <alignment horizontal="left" vertical="center" wrapText="1"/>
    </xf>
    <xf numFmtId="0" fontId="13" fillId="0" borderId="0" xfId="13" applyFont="1" applyFill="1" applyBorder="1" applyAlignment="1">
      <alignment horizontal="left" vertical="center" wrapText="1"/>
    </xf>
    <xf numFmtId="0" fontId="13" fillId="0" borderId="0" xfId="25" applyFont="1" applyFill="1" applyBorder="1" applyAlignment="1">
      <alignment horizontal="left" vertical="center" wrapText="1"/>
    </xf>
    <xf numFmtId="0" fontId="13" fillId="0" borderId="0" xfId="13" applyFont="1" applyFill="1" applyBorder="1" applyAlignment="1">
      <alignment vertical="center" wrapText="1"/>
    </xf>
    <xf numFmtId="0" fontId="9" fillId="0" borderId="0" xfId="13" applyFont="1" applyFill="1" applyBorder="1" applyAlignment="1">
      <alignment horizontal="left" vertical="center" wrapText="1"/>
    </xf>
    <xf numFmtId="2" fontId="10" fillId="0" borderId="31" xfId="13" applyNumberFormat="1" applyFont="1" applyFill="1" applyBorder="1" applyAlignment="1">
      <alignment horizontal="center" vertical="center" wrapText="1"/>
    </xf>
    <xf numFmtId="1" fontId="18" fillId="0" borderId="31" xfId="13" applyNumberFormat="1" applyFont="1" applyFill="1" applyBorder="1" applyAlignment="1">
      <alignment horizontal="center" vertical="center" wrapText="1"/>
    </xf>
    <xf numFmtId="2" fontId="10" fillId="0" borderId="31" xfId="13" applyNumberFormat="1" applyFont="1" applyFill="1" applyBorder="1" applyAlignment="1">
      <alignment horizontal="left" vertical="center" wrapText="1"/>
    </xf>
    <xf numFmtId="2" fontId="9" fillId="0" borderId="0" xfId="13" applyNumberFormat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13" fillId="0" borderId="0" xfId="26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23" applyFont="1" applyAlignment="1">
      <alignment vertical="center" wrapText="1"/>
    </xf>
    <xf numFmtId="0" fontId="9" fillId="0" borderId="0" xfId="23" applyFont="1" applyAlignment="1">
      <alignment horizontal="centerContinuous" vertical="center"/>
    </xf>
    <xf numFmtId="0" fontId="10" fillId="0" borderId="0" xfId="23" applyFont="1" applyFill="1" applyAlignment="1">
      <alignment horizontal="left" vertical="center"/>
    </xf>
    <xf numFmtId="0" fontId="9" fillId="0" borderId="0" xfId="23" applyFont="1" applyBorder="1" applyAlignment="1">
      <alignment vertical="center" wrapText="1"/>
    </xf>
    <xf numFmtId="0" fontId="34" fillId="0" borderId="0" xfId="28" applyFont="1" applyFill="1" applyBorder="1" applyAlignment="1">
      <alignment horizontal="center" vertical="center" wrapText="1"/>
    </xf>
    <xf numFmtId="4" fontId="34" fillId="0" borderId="18" xfId="23" applyNumberFormat="1" applyFont="1" applyFill="1" applyBorder="1" applyAlignment="1">
      <alignment horizontal="center" vertical="center"/>
    </xf>
    <xf numFmtId="4" fontId="9" fillId="0" borderId="18" xfId="23" applyNumberFormat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9" fontId="3" fillId="0" borderId="15" xfId="24" applyNumberFormat="1" applyFont="1" applyFill="1" applyBorder="1" applyAlignment="1">
      <alignment vertical="center"/>
    </xf>
    <xf numFmtId="49" fontId="3" fillId="0" borderId="39" xfId="24" applyNumberFormat="1" applyFont="1" applyFill="1" applyBorder="1" applyAlignment="1">
      <alignment vertical="center"/>
    </xf>
    <xf numFmtId="49" fontId="3" fillId="0" borderId="6" xfId="24" applyNumberFormat="1" applyFont="1" applyFill="1" applyBorder="1" applyAlignment="1">
      <alignment vertical="center"/>
    </xf>
    <xf numFmtId="3" fontId="4" fillId="0" borderId="10" xfId="5" applyNumberFormat="1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left" vertical="center" wrapText="1"/>
    </xf>
    <xf numFmtId="1" fontId="31" fillId="0" borderId="46" xfId="24" applyNumberFormat="1" applyFont="1" applyFill="1" applyBorder="1" applyAlignment="1">
      <alignment horizontal="left" vertical="center" wrapText="1"/>
    </xf>
    <xf numFmtId="1" fontId="31" fillId="0" borderId="50" xfId="24" applyNumberFormat="1" applyFont="1" applyFill="1" applyBorder="1" applyAlignment="1">
      <alignment horizontal="left" vertical="center" wrapText="1"/>
    </xf>
    <xf numFmtId="1" fontId="31" fillId="0" borderId="15" xfId="24" applyNumberFormat="1" applyFont="1" applyFill="1" applyBorder="1" applyAlignment="1">
      <alignment horizontal="left" vertical="center" wrapText="1"/>
    </xf>
    <xf numFmtId="1" fontId="31" fillId="0" borderId="45" xfId="24" applyNumberFormat="1" applyFont="1" applyFill="1" applyBorder="1" applyAlignment="1">
      <alignment horizontal="left" vertical="center" wrapText="1"/>
    </xf>
    <xf numFmtId="0" fontId="34" fillId="0" borderId="18" xfId="28" applyFont="1" applyFill="1" applyBorder="1" applyAlignment="1">
      <alignment horizontal="center" vertical="center" wrapText="1"/>
    </xf>
    <xf numFmtId="0" fontId="9" fillId="3" borderId="18" xfId="22" applyFont="1" applyFill="1" applyBorder="1" applyAlignment="1">
      <alignment horizontal="center" vertical="center" wrapText="1"/>
    </xf>
    <xf numFmtId="0" fontId="9" fillId="3" borderId="18" xfId="30" applyFont="1" applyFill="1" applyBorder="1" applyAlignment="1">
      <alignment horizontal="left" vertical="center" wrapText="1"/>
    </xf>
    <xf numFmtId="0" fontId="9" fillId="3" borderId="18" xfId="22" applyFont="1" applyFill="1" applyBorder="1" applyAlignment="1">
      <alignment horizontal="center" vertical="center"/>
    </xf>
    <xf numFmtId="0" fontId="9" fillId="0" borderId="0" xfId="23" applyFont="1" applyAlignment="1">
      <alignment horizontal="center" vertical="center"/>
    </xf>
    <xf numFmtId="0" fontId="10" fillId="0" borderId="0" xfId="23" applyFont="1" applyFill="1" applyAlignment="1">
      <alignment vertical="center"/>
    </xf>
    <xf numFmtId="0" fontId="9" fillId="0" borderId="0" xfId="23" applyFont="1" applyFill="1" applyBorder="1" applyAlignment="1">
      <alignment vertical="center"/>
    </xf>
    <xf numFmtId="0" fontId="9" fillId="0" borderId="12" xfId="23" applyFont="1" applyFill="1" applyBorder="1" applyAlignment="1">
      <alignment vertical="center"/>
    </xf>
    <xf numFmtId="0" fontId="10" fillId="0" borderId="0" xfId="23" applyFont="1" applyFill="1" applyAlignment="1">
      <alignment horizontal="right" vertical="center"/>
    </xf>
    <xf numFmtId="4" fontId="34" fillId="0" borderId="0" xfId="23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horizontal="center" vertical="center"/>
    </xf>
    <xf numFmtId="0" fontId="9" fillId="0" borderId="0" xfId="29" applyFont="1" applyFill="1" applyBorder="1" applyAlignment="1">
      <alignment horizontal="center" vertical="center"/>
    </xf>
    <xf numFmtId="0" fontId="9" fillId="0" borderId="0" xfId="29" applyFont="1" applyFill="1" applyAlignment="1">
      <alignment vertical="center" wrapText="1"/>
    </xf>
    <xf numFmtId="3" fontId="34" fillId="0" borderId="18" xfId="28" applyNumberFormat="1" applyFont="1" applyFill="1" applyBorder="1" applyAlignment="1">
      <alignment horizontal="center" vertical="center" wrapText="1"/>
    </xf>
    <xf numFmtId="3" fontId="34" fillId="0" borderId="18" xfId="23" applyNumberFormat="1" applyFont="1" applyFill="1" applyBorder="1" applyAlignment="1">
      <alignment horizontal="center" vertical="center"/>
    </xf>
    <xf numFmtId="3" fontId="9" fillId="0" borderId="18" xfId="23" applyNumberFormat="1" applyFont="1" applyFill="1" applyBorder="1" applyAlignment="1">
      <alignment horizontal="center" vertical="center"/>
    </xf>
    <xf numFmtId="0" fontId="34" fillId="2" borderId="18" xfId="28" applyFont="1" applyFill="1" applyBorder="1" applyAlignment="1">
      <alignment horizontal="center" vertical="center" wrapText="1"/>
    </xf>
    <xf numFmtId="0" fontId="9" fillId="2" borderId="18" xfId="23" applyFont="1" applyFill="1" applyBorder="1" applyAlignment="1">
      <alignment horizontal="left" vertical="center" wrapText="1"/>
    </xf>
    <xf numFmtId="3" fontId="9" fillId="2" borderId="18" xfId="23" applyNumberFormat="1" applyFont="1" applyFill="1" applyBorder="1" applyAlignment="1">
      <alignment horizontal="center" vertical="center"/>
    </xf>
    <xf numFmtId="0" fontId="10" fillId="0" borderId="18" xfId="23" applyFont="1" applyFill="1" applyBorder="1" applyAlignment="1">
      <alignment horizontal="left" vertical="center" wrapText="1"/>
    </xf>
    <xf numFmtId="0" fontId="18" fillId="0" borderId="18" xfId="23" applyFont="1" applyFill="1" applyBorder="1" applyAlignment="1">
      <alignment horizontal="left" vertical="center" wrapText="1"/>
    </xf>
    <xf numFmtId="0" fontId="9" fillId="0" borderId="18" xfId="23" applyFont="1" applyFill="1" applyBorder="1" applyAlignment="1">
      <alignment horizontal="left" vertical="center" wrapText="1"/>
    </xf>
    <xf numFmtId="4" fontId="9" fillId="2" borderId="18" xfId="23" applyNumberFormat="1" applyFont="1" applyFill="1" applyBorder="1" applyAlignment="1">
      <alignment horizontal="center" vertical="center"/>
    </xf>
    <xf numFmtId="4" fontId="34" fillId="3" borderId="18" xfId="23" applyNumberFormat="1" applyFont="1" applyFill="1" applyBorder="1" applyAlignment="1">
      <alignment horizontal="center" vertical="center"/>
    </xf>
    <xf numFmtId="3" fontId="34" fillId="3" borderId="18" xfId="23" applyNumberFormat="1" applyFont="1" applyFill="1" applyBorder="1" applyAlignment="1">
      <alignment horizontal="center" vertical="center"/>
    </xf>
    <xf numFmtId="3" fontId="9" fillId="3" borderId="18" xfId="23" applyNumberFormat="1" applyFont="1" applyFill="1" applyBorder="1" applyAlignment="1">
      <alignment horizontal="center" vertical="center"/>
    </xf>
    <xf numFmtId="0" fontId="33" fillId="0" borderId="18" xfId="28" applyFont="1" applyFill="1" applyBorder="1" applyAlignment="1">
      <alignment horizontal="left" vertical="center" wrapText="1"/>
    </xf>
    <xf numFmtId="0" fontId="10" fillId="0" borderId="0" xfId="23" applyFont="1" applyFill="1" applyBorder="1" applyAlignment="1">
      <alignment vertical="center"/>
    </xf>
    <xf numFmtId="0" fontId="9" fillId="0" borderId="0" xfId="23" applyFont="1" applyAlignment="1">
      <alignment vertical="center"/>
    </xf>
    <xf numFmtId="0" fontId="10" fillId="0" borderId="0" xfId="23" applyFont="1" applyAlignment="1">
      <alignment horizontal="center" vertical="center"/>
    </xf>
    <xf numFmtId="0" fontId="9" fillId="0" borderId="12" xfId="23" applyFont="1" applyBorder="1" applyAlignment="1">
      <alignment horizontal="center" vertical="center"/>
    </xf>
    <xf numFmtId="0" fontId="9" fillId="0" borderId="0" xfId="23" applyFont="1" applyAlignment="1">
      <alignment horizontal="left" vertical="center"/>
    </xf>
    <xf numFmtId="0" fontId="10" fillId="0" borderId="0" xfId="23" applyFont="1" applyAlignment="1">
      <alignment vertical="center"/>
    </xf>
    <xf numFmtId="0" fontId="9" fillId="0" borderId="0" xfId="23" applyFont="1" applyFill="1" applyAlignment="1">
      <alignment horizontal="center" vertical="center"/>
    </xf>
    <xf numFmtId="0" fontId="10" fillId="0" borderId="0" xfId="23" applyFont="1" applyFill="1" applyAlignment="1">
      <alignment horizontal="center" vertical="center"/>
    </xf>
    <xf numFmtId="0" fontId="9" fillId="0" borderId="0" xfId="23" applyFont="1" applyFill="1" applyAlignment="1">
      <alignment vertical="center"/>
    </xf>
    <xf numFmtId="0" fontId="9" fillId="0" borderId="0" xfId="23" applyFont="1" applyFill="1" applyAlignment="1">
      <alignment horizontal="right" vertical="center"/>
    </xf>
    <xf numFmtId="4" fontId="10" fillId="0" borderId="0" xfId="23" applyNumberFormat="1" applyFont="1" applyFill="1" applyBorder="1" applyAlignment="1">
      <alignment horizontal="center" vertical="center"/>
    </xf>
    <xf numFmtId="0" fontId="9" fillId="0" borderId="12" xfId="23" applyFont="1" applyFill="1" applyBorder="1" applyAlignment="1">
      <alignment horizontal="center" vertical="center"/>
    </xf>
    <xf numFmtId="0" fontId="9" fillId="0" borderId="12" xfId="29" applyFont="1" applyFill="1" applyBorder="1" applyAlignment="1">
      <alignment horizontal="center" vertical="center"/>
    </xf>
    <xf numFmtId="0" fontId="33" fillId="0" borderId="18" xfId="28" applyFont="1" applyFill="1" applyBorder="1" applyAlignment="1">
      <alignment horizontal="center" vertical="center" wrapText="1"/>
    </xf>
    <xf numFmtId="0" fontId="34" fillId="0" borderId="18" xfId="28" applyFont="1" applyFill="1" applyBorder="1" applyAlignment="1">
      <alignment horizontal="center" vertical="center" wrapText="1"/>
    </xf>
    <xf numFmtId="0" fontId="34" fillId="0" borderId="18" xfId="28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left" vertical="center" wrapText="1"/>
    </xf>
    <xf numFmtId="0" fontId="9" fillId="0" borderId="18" xfId="22" applyFont="1" applyFill="1" applyBorder="1" applyAlignment="1">
      <alignment horizontal="center" vertical="center"/>
    </xf>
    <xf numFmtId="0" fontId="9" fillId="0" borderId="18" xfId="30" applyFont="1" applyFill="1" applyBorder="1" applyAlignment="1">
      <alignment horizontal="left" vertical="center" wrapText="1"/>
    </xf>
    <xf numFmtId="4" fontId="10" fillId="0" borderId="18" xfId="23" applyNumberFormat="1" applyFont="1" applyFill="1" applyBorder="1" applyAlignment="1">
      <alignment horizontal="center" vertical="center"/>
    </xf>
    <xf numFmtId="3" fontId="10" fillId="0" borderId="18" xfId="23" applyNumberFormat="1" applyFont="1" applyFill="1" applyBorder="1" applyAlignment="1">
      <alignment horizontal="center" vertical="center"/>
    </xf>
    <xf numFmtId="0" fontId="9" fillId="0" borderId="18" xfId="22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0" borderId="0" xfId="3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12" xfId="31" applyFont="1" applyFill="1" applyBorder="1" applyAlignment="1">
      <alignment horizontal="right" vertical="center" wrapText="1"/>
    </xf>
    <xf numFmtId="0" fontId="4" fillId="0" borderId="12" xfId="31" applyFont="1" applyFill="1" applyBorder="1" applyAlignment="1">
      <alignment vertical="center" wrapText="1"/>
    </xf>
    <xf numFmtId="0" fontId="7" fillId="0" borderId="0" xfId="31" applyFont="1" applyFill="1" applyAlignment="1">
      <alignment vertical="center" wrapText="1"/>
    </xf>
    <xf numFmtId="0" fontId="10" fillId="0" borderId="0" xfId="31" applyFont="1" applyFill="1" applyAlignment="1">
      <alignment horizontal="center" vertical="center" wrapText="1"/>
    </xf>
    <xf numFmtId="0" fontId="9" fillId="0" borderId="0" xfId="31" applyFont="1" applyFill="1" applyAlignment="1">
      <alignment horizontal="right" vertical="center" wrapText="1"/>
    </xf>
    <xf numFmtId="0" fontId="9" fillId="0" borderId="12" xfId="31" applyFont="1" applyFill="1" applyBorder="1" applyAlignment="1">
      <alignment vertical="center" wrapText="1"/>
    </xf>
    <xf numFmtId="0" fontId="12" fillId="0" borderId="0" xfId="31" applyFont="1" applyFill="1" applyAlignment="1">
      <alignment horizontal="center" vertical="center" wrapText="1"/>
    </xf>
    <xf numFmtId="0" fontId="11" fillId="0" borderId="0" xfId="31" applyFont="1" applyFill="1" applyAlignment="1">
      <alignment vertical="center" wrapText="1"/>
    </xf>
    <xf numFmtId="0" fontId="12" fillId="0" borderId="12" xfId="31" applyFont="1" applyFill="1" applyBorder="1" applyAlignment="1">
      <alignment vertical="center" wrapText="1"/>
    </xf>
    <xf numFmtId="0" fontId="12" fillId="0" borderId="0" xfId="31" applyFont="1" applyFill="1" applyBorder="1" applyAlignment="1">
      <alignment vertical="center" wrapText="1"/>
    </xf>
    <xf numFmtId="0" fontId="9" fillId="0" borderId="0" xfId="31" applyFont="1" applyFill="1" applyBorder="1" applyAlignment="1">
      <alignment vertical="center" wrapText="1"/>
    </xf>
    <xf numFmtId="0" fontId="12" fillId="0" borderId="0" xfId="31" applyFont="1" applyFill="1" applyBorder="1" applyAlignment="1">
      <alignment horizontal="center" vertical="center" wrapText="1"/>
    </xf>
    <xf numFmtId="0" fontId="20" fillId="0" borderId="0" xfId="31" applyFont="1" applyFill="1" applyAlignment="1">
      <alignment horizontal="center" vertical="center" wrapText="1"/>
    </xf>
    <xf numFmtId="0" fontId="12" fillId="0" borderId="0" xfId="31" applyFont="1" applyFill="1" applyAlignment="1">
      <alignment vertical="center" wrapText="1"/>
    </xf>
    <xf numFmtId="0" fontId="11" fillId="0" borderId="0" xfId="31" applyFont="1" applyFill="1" applyAlignment="1">
      <alignment horizontal="center" vertical="center" wrapText="1"/>
    </xf>
    <xf numFmtId="0" fontId="11" fillId="0" borderId="0" xfId="31" applyFont="1" applyFill="1" applyBorder="1" applyAlignment="1">
      <alignment horizontal="center" vertical="center" wrapText="1"/>
    </xf>
    <xf numFmtId="0" fontId="11" fillId="0" borderId="8" xfId="31" applyFont="1" applyFill="1" applyBorder="1" applyAlignment="1">
      <alignment vertical="center" wrapText="1"/>
    </xf>
    <xf numFmtId="3" fontId="11" fillId="0" borderId="10" xfId="31" applyNumberFormat="1" applyFont="1" applyFill="1" applyBorder="1" applyAlignment="1">
      <alignment horizontal="center" vertical="center" wrapText="1"/>
    </xf>
    <xf numFmtId="0" fontId="11" fillId="0" borderId="0" xfId="31" applyFont="1" applyFill="1" applyBorder="1" applyAlignment="1">
      <alignment vertical="center" wrapText="1"/>
    </xf>
    <xf numFmtId="0" fontId="11" fillId="0" borderId="9" xfId="31" applyFont="1" applyFill="1" applyBorder="1" applyAlignment="1">
      <alignment vertical="center" wrapText="1"/>
    </xf>
    <xf numFmtId="3" fontId="12" fillId="0" borderId="10" xfId="31" applyNumberFormat="1" applyFont="1" applyFill="1" applyBorder="1" applyAlignment="1">
      <alignment horizontal="center" vertical="center" wrapText="1"/>
    </xf>
    <xf numFmtId="0" fontId="10" fillId="0" borderId="0" xfId="31" applyFont="1" applyFill="1" applyBorder="1" applyAlignment="1">
      <alignment vertical="center" wrapText="1"/>
    </xf>
    <xf numFmtId="0" fontId="10" fillId="0" borderId="0" xfId="31" applyFont="1" applyFill="1" applyAlignment="1">
      <alignment vertical="center" wrapText="1"/>
    </xf>
    <xf numFmtId="0" fontId="13" fillId="0" borderId="6" xfId="31" applyFont="1" applyFill="1" applyBorder="1" applyAlignment="1">
      <alignment vertical="center" wrapText="1"/>
    </xf>
    <xf numFmtId="0" fontId="12" fillId="0" borderId="16" xfId="31" applyFont="1" applyFill="1" applyBorder="1" applyAlignment="1">
      <alignment vertical="center" wrapText="1"/>
    </xf>
    <xf numFmtId="3" fontId="13" fillId="0" borderId="15" xfId="31" applyNumberFormat="1" applyFont="1" applyFill="1" applyBorder="1" applyAlignment="1">
      <alignment horizontal="center" vertical="center" wrapText="1"/>
    </xf>
    <xf numFmtId="4" fontId="13" fillId="0" borderId="0" xfId="31" applyNumberFormat="1" applyFont="1" applyFill="1" applyBorder="1" applyAlignment="1">
      <alignment vertical="center" wrapText="1"/>
    </xf>
    <xf numFmtId="0" fontId="22" fillId="0" borderId="0" xfId="31" applyFont="1" applyFill="1" applyBorder="1" applyAlignment="1">
      <alignment vertical="center" wrapText="1"/>
    </xf>
    <xf numFmtId="2" fontId="23" fillId="0" borderId="0" xfId="31" applyNumberFormat="1" applyFont="1" applyFill="1" applyBorder="1" applyAlignment="1">
      <alignment horizontal="center" vertical="center" wrapText="1"/>
    </xf>
    <xf numFmtId="4" fontId="13" fillId="0" borderId="0" xfId="31" applyNumberFormat="1" applyFont="1" applyFill="1" applyBorder="1" applyAlignment="1">
      <alignment horizontal="center" vertical="center" wrapText="1"/>
    </xf>
    <xf numFmtId="0" fontId="13" fillId="0" borderId="0" xfId="31" applyFont="1" applyFill="1" applyBorder="1" applyAlignment="1">
      <alignment vertical="center" wrapText="1"/>
    </xf>
    <xf numFmtId="2" fontId="9" fillId="0" borderId="0" xfId="31" applyNumberFormat="1" applyFont="1" applyFill="1" applyBorder="1" applyAlignment="1">
      <alignment vertical="center" wrapText="1"/>
    </xf>
    <xf numFmtId="0" fontId="12" fillId="0" borderId="22" xfId="31" applyFont="1" applyFill="1" applyBorder="1" applyAlignment="1">
      <alignment vertical="center" wrapText="1"/>
    </xf>
    <xf numFmtId="3" fontId="13" fillId="0" borderId="39" xfId="31" applyNumberFormat="1" applyFont="1" applyFill="1" applyBorder="1" applyAlignment="1">
      <alignment horizontal="center" vertical="center" wrapText="1"/>
    </xf>
    <xf numFmtId="3" fontId="13" fillId="0" borderId="10" xfId="31" applyNumberFormat="1" applyFont="1" applyFill="1" applyBorder="1" applyAlignment="1">
      <alignment horizontal="center" vertical="center" wrapText="1"/>
    </xf>
    <xf numFmtId="0" fontId="13" fillId="0" borderId="1" xfId="31" applyFont="1" applyFill="1" applyBorder="1" applyAlignment="1">
      <alignment vertical="center" wrapText="1"/>
    </xf>
    <xf numFmtId="3" fontId="13" fillId="0" borderId="11" xfId="31" applyNumberFormat="1" applyFont="1" applyFill="1" applyBorder="1" applyAlignment="1">
      <alignment horizontal="center" vertical="center" wrapText="1"/>
    </xf>
    <xf numFmtId="3" fontId="11" fillId="0" borderId="0" xfId="31" applyNumberFormat="1" applyFont="1" applyFill="1" applyBorder="1" applyAlignment="1">
      <alignment vertical="center" wrapText="1"/>
    </xf>
    <xf numFmtId="4" fontId="9" fillId="0" borderId="0" xfId="31" applyNumberFormat="1" applyFont="1" applyFill="1" applyBorder="1" applyAlignment="1">
      <alignment horizontal="center" vertical="center" wrapText="1"/>
    </xf>
    <xf numFmtId="3" fontId="11" fillId="0" borderId="6" xfId="31" applyNumberFormat="1" applyFont="1" applyFill="1" applyBorder="1" applyAlignment="1">
      <alignment horizontal="center" vertical="center" wrapText="1"/>
    </xf>
    <xf numFmtId="0" fontId="9" fillId="0" borderId="0" xfId="31" applyFont="1" applyFill="1" applyBorder="1" applyAlignment="1">
      <alignment horizontal="center" vertical="center" wrapText="1"/>
    </xf>
    <xf numFmtId="0" fontId="12" fillId="0" borderId="43" xfId="31" applyFont="1" applyFill="1" applyBorder="1" applyAlignment="1">
      <alignment vertical="center" wrapText="1"/>
    </xf>
    <xf numFmtId="3" fontId="13" fillId="0" borderId="44" xfId="31" applyNumberFormat="1" applyFont="1" applyFill="1" applyBorder="1" applyAlignment="1">
      <alignment horizontal="center" vertical="center" wrapText="1"/>
    </xf>
    <xf numFmtId="0" fontId="12" fillId="0" borderId="45" xfId="31" applyFont="1" applyFill="1" applyBorder="1" applyAlignment="1">
      <alignment vertical="center" wrapText="1"/>
    </xf>
    <xf numFmtId="0" fontId="12" fillId="0" borderId="46" xfId="31" applyFont="1" applyFill="1" applyBorder="1" applyAlignment="1">
      <alignment vertical="center" wrapText="1"/>
    </xf>
    <xf numFmtId="0" fontId="12" fillId="0" borderId="15" xfId="31" applyFont="1" applyFill="1" applyBorder="1" applyAlignment="1">
      <alignment vertical="center" wrapText="1"/>
    </xf>
    <xf numFmtId="0" fontId="13" fillId="0" borderId="41" xfId="31" applyFont="1" applyFill="1" applyBorder="1" applyAlignment="1">
      <alignment vertical="center" wrapText="1"/>
    </xf>
    <xf numFmtId="0" fontId="12" fillId="0" borderId="47" xfId="31" applyFont="1" applyFill="1" applyBorder="1" applyAlignment="1">
      <alignment vertical="center" wrapText="1"/>
    </xf>
    <xf numFmtId="0" fontId="12" fillId="0" borderId="44" xfId="31" applyFont="1" applyFill="1" applyBorder="1" applyAlignment="1">
      <alignment vertical="center" wrapText="1"/>
    </xf>
    <xf numFmtId="0" fontId="12" fillId="0" borderId="48" xfId="31" applyFont="1" applyFill="1" applyBorder="1" applyAlignment="1">
      <alignment vertical="center" wrapText="1"/>
    </xf>
    <xf numFmtId="3" fontId="13" fillId="0" borderId="48" xfId="31" applyNumberFormat="1" applyFont="1" applyFill="1" applyBorder="1" applyAlignment="1">
      <alignment horizontal="center" vertical="center" wrapText="1"/>
    </xf>
    <xf numFmtId="0" fontId="4" fillId="0" borderId="0" xfId="31" applyFont="1" applyFill="1" applyBorder="1" applyAlignment="1">
      <alignment vertical="center" wrapText="1"/>
    </xf>
    <xf numFmtId="0" fontId="4" fillId="0" borderId="0" xfId="31" applyFont="1" applyFill="1" applyBorder="1" applyAlignment="1">
      <alignment horizontal="center" vertical="center" wrapText="1"/>
    </xf>
    <xf numFmtId="2" fontId="4" fillId="0" borderId="0" xfId="31" applyNumberFormat="1" applyFont="1" applyFill="1" applyAlignment="1">
      <alignment vertical="center" wrapText="1"/>
    </xf>
    <xf numFmtId="3" fontId="4" fillId="0" borderId="10" xfId="31" applyNumberFormat="1" applyFont="1" applyFill="1" applyBorder="1" applyAlignment="1">
      <alignment horizontal="center" vertical="center" wrapText="1"/>
    </xf>
    <xf numFmtId="4" fontId="13" fillId="0" borderId="7" xfId="31" applyNumberFormat="1" applyFont="1" applyFill="1" applyBorder="1" applyAlignment="1">
      <alignment vertical="center" wrapText="1"/>
    </xf>
    <xf numFmtId="0" fontId="7" fillId="0" borderId="44" xfId="31" applyFont="1" applyFill="1" applyBorder="1" applyAlignment="1">
      <alignment vertical="center" wrapText="1"/>
    </xf>
    <xf numFmtId="0" fontId="7" fillId="0" borderId="15" xfId="31" applyFont="1" applyFill="1" applyBorder="1" applyAlignment="1">
      <alignment vertical="center" wrapText="1"/>
    </xf>
    <xf numFmtId="0" fontId="7" fillId="0" borderId="48" xfId="31" applyFont="1" applyFill="1" applyBorder="1" applyAlignment="1">
      <alignment vertical="center" wrapText="1"/>
    </xf>
    <xf numFmtId="2" fontId="3" fillId="0" borderId="0" xfId="24" applyNumberFormat="1" applyFont="1" applyFill="1" applyBorder="1" applyAlignment="1">
      <alignment vertical="center"/>
    </xf>
    <xf numFmtId="0" fontId="7" fillId="0" borderId="0" xfId="31" applyFont="1" applyFill="1" applyBorder="1" applyAlignment="1">
      <alignment vertical="center" wrapText="1"/>
    </xf>
    <xf numFmtId="3" fontId="13" fillId="0" borderId="0" xfId="31" applyNumberFormat="1" applyFont="1" applyFill="1" applyBorder="1" applyAlignment="1">
      <alignment horizontal="center" vertical="center" wrapText="1"/>
    </xf>
    <xf numFmtId="0" fontId="9" fillId="0" borderId="52" xfId="31" applyFont="1" applyFill="1" applyBorder="1" applyAlignment="1">
      <alignment vertical="center" wrapText="1"/>
    </xf>
    <xf numFmtId="0" fontId="9" fillId="0" borderId="53" xfId="31" applyFont="1" applyFill="1" applyBorder="1" applyAlignment="1">
      <alignment vertical="center" wrapText="1"/>
    </xf>
    <xf numFmtId="0" fontId="9" fillId="0" borderId="11" xfId="31" applyFont="1" applyFill="1" applyBorder="1" applyAlignment="1">
      <alignment vertical="center" wrapText="1"/>
    </xf>
    <xf numFmtId="0" fontId="9" fillId="0" borderId="15" xfId="31" applyFont="1" applyFill="1" applyBorder="1" applyAlignment="1">
      <alignment vertical="center" wrapText="1"/>
    </xf>
    <xf numFmtId="0" fontId="10" fillId="0" borderId="8" xfId="31" applyFont="1" applyFill="1" applyBorder="1" applyAlignment="1">
      <alignment vertical="center" wrapText="1"/>
    </xf>
    <xf numFmtId="3" fontId="26" fillId="0" borderId="10" xfId="31" applyNumberFormat="1" applyFont="1" applyFill="1" applyBorder="1" applyAlignment="1">
      <alignment horizontal="center" vertical="center" wrapText="1"/>
    </xf>
    <xf numFmtId="2" fontId="27" fillId="0" borderId="0" xfId="31" applyNumberFormat="1" applyFont="1" applyFill="1" applyAlignment="1">
      <alignment vertical="center" wrapText="1"/>
    </xf>
    <xf numFmtId="4" fontId="9" fillId="0" borderId="55" xfId="31" applyNumberFormat="1" applyFont="1" applyFill="1" applyBorder="1" applyAlignment="1">
      <alignment horizontal="center" vertical="center" wrapText="1"/>
    </xf>
    <xf numFmtId="4" fontId="9" fillId="0" borderId="56" xfId="31" applyNumberFormat="1" applyFont="1" applyFill="1" applyBorder="1" applyAlignment="1">
      <alignment horizontal="center" vertical="center" wrapText="1"/>
    </xf>
    <xf numFmtId="3" fontId="13" fillId="0" borderId="52" xfId="31" applyNumberFormat="1" applyFont="1" applyFill="1" applyBorder="1" applyAlignment="1">
      <alignment horizontal="center" vertical="center" wrapText="1"/>
    </xf>
    <xf numFmtId="3" fontId="9" fillId="0" borderId="34" xfId="31" applyNumberFormat="1" applyFont="1" applyFill="1" applyBorder="1" applyAlignment="1">
      <alignment horizontal="center" vertical="center" wrapText="1"/>
    </xf>
    <xf numFmtId="3" fontId="9" fillId="0" borderId="36" xfId="31" applyNumberFormat="1" applyFont="1" applyFill="1" applyBorder="1" applyAlignment="1">
      <alignment horizontal="center" vertical="center" wrapText="1"/>
    </xf>
    <xf numFmtId="3" fontId="13" fillId="0" borderId="58" xfId="31" applyNumberFormat="1" applyFont="1" applyFill="1" applyBorder="1" applyAlignment="1">
      <alignment horizontal="center" vertical="center" wrapText="1"/>
    </xf>
    <xf numFmtId="3" fontId="9" fillId="0" borderId="55" xfId="31" applyNumberFormat="1" applyFont="1" applyFill="1" applyBorder="1" applyAlignment="1">
      <alignment horizontal="center" vertical="center" wrapText="1"/>
    </xf>
    <xf numFmtId="3" fontId="9" fillId="0" borderId="56" xfId="31" applyNumberFormat="1" applyFont="1" applyFill="1" applyBorder="1" applyAlignment="1">
      <alignment horizontal="center" vertical="center" wrapText="1"/>
    </xf>
    <xf numFmtId="4" fontId="26" fillId="0" borderId="10" xfId="31" applyNumberFormat="1" applyFont="1" applyFill="1" applyBorder="1" applyAlignment="1">
      <alignment horizontal="center" vertical="center" wrapText="1"/>
    </xf>
    <xf numFmtId="0" fontId="9" fillId="0" borderId="59" xfId="31" applyFont="1" applyFill="1" applyBorder="1" applyAlignment="1">
      <alignment vertical="center" wrapText="1"/>
    </xf>
    <xf numFmtId="0" fontId="9" fillId="0" borderId="11" xfId="31" applyNumberFormat="1" applyFont="1" applyFill="1" applyBorder="1" applyAlignment="1">
      <alignment horizontal="center" vertical="center" wrapText="1"/>
    </xf>
    <xf numFmtId="0" fontId="9" fillId="0" borderId="32" xfId="31" applyFont="1" applyFill="1" applyBorder="1" applyAlignment="1">
      <alignment vertical="center" wrapText="1"/>
    </xf>
    <xf numFmtId="0" fontId="9" fillId="0" borderId="60" xfId="31" applyFont="1" applyFill="1" applyBorder="1" applyAlignment="1">
      <alignment vertical="center" wrapText="1"/>
    </xf>
    <xf numFmtId="0" fontId="12" fillId="0" borderId="61" xfId="31" applyFont="1" applyFill="1" applyBorder="1" applyAlignment="1">
      <alignment vertical="center" wrapText="1"/>
    </xf>
    <xf numFmtId="3" fontId="12" fillId="0" borderId="39" xfId="31" applyNumberFormat="1" applyFont="1" applyFill="1" applyBorder="1" applyAlignment="1">
      <alignment horizontal="center" vertical="center" wrapText="1"/>
    </xf>
    <xf numFmtId="0" fontId="12" fillId="0" borderId="34" xfId="31" applyFont="1" applyFill="1" applyBorder="1" applyAlignment="1">
      <alignment vertical="center" wrapText="1"/>
    </xf>
    <xf numFmtId="0" fontId="12" fillId="0" borderId="36" xfId="31" applyFont="1" applyFill="1" applyBorder="1" applyAlignment="1">
      <alignment horizontal="center" vertical="center" wrapText="1"/>
    </xf>
    <xf numFmtId="0" fontId="12" fillId="0" borderId="55" xfId="31" applyFont="1" applyFill="1" applyBorder="1" applyAlignment="1">
      <alignment vertical="center" wrapText="1"/>
    </xf>
    <xf numFmtId="0" fontId="12" fillId="0" borderId="56" xfId="31" applyFont="1" applyFill="1" applyBorder="1" applyAlignment="1">
      <alignment horizontal="center" vertical="center" wrapText="1"/>
    </xf>
    <xf numFmtId="0" fontId="10" fillId="0" borderId="62" xfId="31" applyFont="1" applyFill="1" applyBorder="1" applyAlignment="1">
      <alignment vertical="center" wrapText="1"/>
    </xf>
    <xf numFmtId="0" fontId="12" fillId="0" borderId="54" xfId="31" applyFont="1" applyFill="1" applyBorder="1" applyAlignment="1">
      <alignment vertical="center" wrapText="1"/>
    </xf>
    <xf numFmtId="0" fontId="12" fillId="0" borderId="44" xfId="31" applyFont="1" applyFill="1" applyBorder="1" applyAlignment="1">
      <alignment horizontal="center" vertical="center" wrapText="1"/>
    </xf>
    <xf numFmtId="0" fontId="12" fillId="0" borderId="58" xfId="31" applyFont="1" applyFill="1" applyBorder="1" applyAlignment="1">
      <alignment vertical="center" wrapText="1"/>
    </xf>
    <xf numFmtId="4" fontId="12" fillId="0" borderId="48" xfId="31" applyNumberFormat="1" applyFont="1" applyFill="1" applyBorder="1" applyAlignment="1">
      <alignment horizontal="center" vertical="center" wrapText="1"/>
    </xf>
    <xf numFmtId="4" fontId="12" fillId="0" borderId="0" xfId="31" applyNumberFormat="1" applyFont="1" applyFill="1" applyBorder="1" applyAlignment="1">
      <alignment horizontal="center" vertical="center" wrapText="1"/>
    </xf>
    <xf numFmtId="0" fontId="9" fillId="0" borderId="1" xfId="31" applyFont="1" applyFill="1" applyBorder="1" applyAlignment="1">
      <alignment horizontal="center" vertical="center" wrapText="1"/>
    </xf>
    <xf numFmtId="2" fontId="12" fillId="0" borderId="8" xfId="31" applyNumberFormat="1" applyFont="1" applyFill="1" applyBorder="1" applyAlignment="1">
      <alignment horizontal="left" vertical="center" wrapText="1"/>
    </xf>
    <xf numFmtId="0" fontId="10" fillId="0" borderId="0" xfId="31" applyFont="1" applyFill="1" applyBorder="1" applyAlignment="1">
      <alignment horizontal="left" vertical="center" wrapText="1"/>
    </xf>
    <xf numFmtId="1" fontId="9" fillId="0" borderId="10" xfId="31" applyNumberFormat="1" applyFont="1" applyFill="1" applyBorder="1" applyAlignment="1">
      <alignment horizontal="center" vertical="center" wrapText="1"/>
    </xf>
    <xf numFmtId="0" fontId="9" fillId="0" borderId="53" xfId="31" applyFont="1" applyFill="1" applyBorder="1" applyAlignment="1">
      <alignment horizontal="left" vertical="center" wrapText="1"/>
    </xf>
    <xf numFmtId="1" fontId="9" fillId="0" borderId="1" xfId="31" applyNumberFormat="1" applyFont="1" applyFill="1" applyBorder="1" applyAlignment="1">
      <alignment horizontal="center" vertical="center" wrapText="1"/>
    </xf>
    <xf numFmtId="3" fontId="12" fillId="0" borderId="41" xfId="31" applyNumberFormat="1" applyFont="1" applyFill="1" applyBorder="1" applyAlignment="1">
      <alignment horizontal="center" vertical="center" wrapText="1"/>
    </xf>
    <xf numFmtId="0" fontId="9" fillId="0" borderId="8" xfId="31" applyFont="1" applyFill="1" applyBorder="1" applyAlignment="1">
      <alignment horizontal="center" vertical="center" wrapText="1"/>
    </xf>
    <xf numFmtId="0" fontId="11" fillId="0" borderId="10" xfId="31" applyFont="1" applyFill="1" applyBorder="1" applyAlignment="1">
      <alignment vertical="center" wrapText="1"/>
    </xf>
    <xf numFmtId="3" fontId="11" fillId="0" borderId="24" xfId="31" applyNumberFormat="1" applyFont="1" applyFill="1" applyBorder="1" applyAlignment="1">
      <alignment vertical="center" wrapText="1"/>
    </xf>
    <xf numFmtId="16" fontId="9" fillId="0" borderId="11" xfId="31" applyNumberFormat="1" applyFont="1" applyFill="1" applyBorder="1" applyAlignment="1">
      <alignment horizontal="center" vertical="center" wrapText="1"/>
    </xf>
    <xf numFmtId="3" fontId="12" fillId="0" borderId="44" xfId="31" applyNumberFormat="1" applyFont="1" applyFill="1" applyBorder="1" applyAlignment="1">
      <alignment horizontal="center" vertical="center" wrapText="1"/>
    </xf>
    <xf numFmtId="0" fontId="9" fillId="0" borderId="15" xfId="31" applyFont="1" applyFill="1" applyBorder="1" applyAlignment="1">
      <alignment horizontal="center" vertical="center" wrapText="1"/>
    </xf>
    <xf numFmtId="3" fontId="12" fillId="0" borderId="15" xfId="31" applyNumberFormat="1" applyFont="1" applyFill="1" applyBorder="1" applyAlignment="1">
      <alignment horizontal="center" vertical="center" wrapText="1"/>
    </xf>
    <xf numFmtId="17" fontId="9" fillId="0" borderId="15" xfId="31" applyNumberFormat="1" applyFont="1" applyFill="1" applyBorder="1" applyAlignment="1">
      <alignment horizontal="center" vertical="center" wrapText="1"/>
    </xf>
    <xf numFmtId="0" fontId="9" fillId="0" borderId="15" xfId="31" applyFont="1" applyFill="1" applyBorder="1" applyAlignment="1">
      <alignment horizontal="left" vertical="center" wrapText="1"/>
    </xf>
    <xf numFmtId="17" fontId="9" fillId="0" borderId="39" xfId="31" applyNumberFormat="1" applyFont="1" applyFill="1" applyBorder="1" applyAlignment="1">
      <alignment horizontal="center" vertical="center" wrapText="1"/>
    </xf>
    <xf numFmtId="0" fontId="9" fillId="0" borderId="39" xfId="31" applyFont="1" applyFill="1" applyBorder="1" applyAlignment="1">
      <alignment vertical="center" wrapText="1"/>
    </xf>
    <xf numFmtId="17" fontId="9" fillId="0" borderId="48" xfId="31" applyNumberFormat="1" applyFont="1" applyFill="1" applyBorder="1" applyAlignment="1">
      <alignment horizontal="center" vertical="center" wrapText="1"/>
    </xf>
    <xf numFmtId="0" fontId="9" fillId="0" borderId="48" xfId="31" applyFont="1" applyFill="1" applyBorder="1" applyAlignment="1">
      <alignment horizontal="left" vertical="center" wrapText="1"/>
    </xf>
    <xf numFmtId="3" fontId="9" fillId="0" borderId="48" xfId="31" applyNumberFormat="1" applyFont="1" applyFill="1" applyBorder="1" applyAlignment="1">
      <alignment horizontal="center" vertical="center" wrapText="1"/>
    </xf>
    <xf numFmtId="0" fontId="11" fillId="0" borderId="24" xfId="31" applyFont="1" applyFill="1" applyBorder="1" applyAlignment="1">
      <alignment horizontal="center" vertical="center" wrapText="1"/>
    </xf>
    <xf numFmtId="0" fontId="12" fillId="0" borderId="39" xfId="31" applyFont="1" applyFill="1" applyBorder="1" applyAlignment="1">
      <alignment vertical="center" wrapText="1"/>
    </xf>
    <xf numFmtId="3" fontId="12" fillId="0" borderId="50" xfId="31" applyNumberFormat="1" applyFont="1" applyFill="1" applyBorder="1" applyAlignment="1">
      <alignment horizontal="center" vertical="center" wrapText="1"/>
    </xf>
    <xf numFmtId="0" fontId="12" fillId="0" borderId="43" xfId="31" applyFont="1" applyFill="1" applyBorder="1" applyAlignment="1">
      <alignment horizontal="center" vertical="center" wrapText="1"/>
    </xf>
    <xf numFmtId="0" fontId="12" fillId="0" borderId="47" xfId="31" applyFont="1" applyFill="1" applyBorder="1" applyAlignment="1">
      <alignment horizontal="center" vertical="center" wrapText="1"/>
    </xf>
    <xf numFmtId="0" fontId="9" fillId="0" borderId="10" xfId="31" applyFont="1" applyFill="1" applyBorder="1" applyAlignment="1">
      <alignment horizontal="left" vertical="center" wrapText="1"/>
    </xf>
    <xf numFmtId="0" fontId="20" fillId="0" borderId="0" xfId="31" applyFont="1" applyFill="1" applyAlignment="1">
      <alignment vertical="center" wrapText="1"/>
    </xf>
    <xf numFmtId="3" fontId="12" fillId="0" borderId="1" xfId="31" applyNumberFormat="1" applyFont="1" applyFill="1" applyBorder="1" applyAlignment="1">
      <alignment horizontal="center" vertical="center" wrapText="1"/>
    </xf>
    <xf numFmtId="0" fontId="12" fillId="0" borderId="53" xfId="31" applyFont="1" applyFill="1" applyBorder="1" applyAlignment="1">
      <alignment vertical="center" wrapText="1"/>
    </xf>
    <xf numFmtId="0" fontId="9" fillId="0" borderId="3" xfId="31" applyFont="1" applyFill="1" applyBorder="1" applyAlignment="1">
      <alignment horizontal="center" vertical="center" wrapText="1"/>
    </xf>
    <xf numFmtId="0" fontId="10" fillId="0" borderId="4" xfId="31" applyFont="1" applyFill="1" applyBorder="1" applyAlignment="1">
      <alignment horizontal="center" vertical="center" wrapText="1"/>
    </xf>
    <xf numFmtId="0" fontId="10" fillId="0" borderId="10" xfId="31" applyFont="1" applyFill="1" applyBorder="1" applyAlignment="1">
      <alignment horizontal="center" vertical="center" wrapText="1"/>
    </xf>
    <xf numFmtId="0" fontId="10" fillId="0" borderId="63" xfId="31" applyFont="1" applyFill="1" applyBorder="1" applyAlignment="1">
      <alignment horizontal="center" vertical="center" wrapText="1"/>
    </xf>
    <xf numFmtId="0" fontId="10" fillId="0" borderId="64" xfId="31" applyFont="1" applyFill="1" applyBorder="1" applyAlignment="1">
      <alignment vertical="center" wrapText="1"/>
    </xf>
    <xf numFmtId="3" fontId="10" fillId="0" borderId="6" xfId="31" applyNumberFormat="1" applyFont="1" applyFill="1" applyBorder="1" applyAlignment="1">
      <alignment horizontal="center" vertical="center" wrapText="1"/>
    </xf>
    <xf numFmtId="0" fontId="9" fillId="0" borderId="54" xfId="31" applyFont="1" applyFill="1" applyBorder="1" applyAlignment="1">
      <alignment horizontal="center" vertical="center" wrapText="1"/>
    </xf>
    <xf numFmtId="1" fontId="9" fillId="0" borderId="44" xfId="31" applyNumberFormat="1" applyFont="1" applyFill="1" applyBorder="1" applyAlignment="1">
      <alignment horizontal="left" vertical="center" wrapText="1"/>
    </xf>
    <xf numFmtId="3" fontId="9" fillId="0" borderId="43" xfId="31" applyNumberFormat="1" applyFont="1" applyFill="1" applyBorder="1" applyAlignment="1">
      <alignment horizontal="center" vertical="center" wrapText="1"/>
    </xf>
    <xf numFmtId="0" fontId="9" fillId="0" borderId="53" xfId="31" applyFont="1" applyFill="1" applyBorder="1" applyAlignment="1">
      <alignment horizontal="center" vertical="center" wrapText="1"/>
    </xf>
    <xf numFmtId="1" fontId="9" fillId="0" borderId="15" xfId="31" applyNumberFormat="1" applyFont="1" applyFill="1" applyBorder="1" applyAlignment="1">
      <alignment horizontal="left" vertical="center" wrapText="1"/>
    </xf>
    <xf numFmtId="3" fontId="9" fillId="0" borderId="46" xfId="31" applyNumberFormat="1" applyFont="1" applyFill="1" applyBorder="1" applyAlignment="1">
      <alignment horizontal="center" vertical="center" wrapText="1"/>
    </xf>
    <xf numFmtId="0" fontId="9" fillId="0" borderId="58" xfId="31" applyFont="1" applyFill="1" applyBorder="1" applyAlignment="1">
      <alignment horizontal="center" vertical="center" wrapText="1"/>
    </xf>
    <xf numFmtId="1" fontId="9" fillId="0" borderId="48" xfId="31" applyNumberFormat="1" applyFont="1" applyFill="1" applyBorder="1" applyAlignment="1">
      <alignment horizontal="left" vertical="center" wrapText="1"/>
    </xf>
    <xf numFmtId="3" fontId="9" fillId="0" borderId="47" xfId="31" applyNumberFormat="1" applyFont="1" applyFill="1" applyBorder="1" applyAlignment="1">
      <alignment horizontal="center" vertical="center" wrapText="1"/>
    </xf>
    <xf numFmtId="3" fontId="12" fillId="0" borderId="0" xfId="31" applyNumberFormat="1" applyFont="1" applyFill="1" applyBorder="1" applyAlignment="1">
      <alignment horizontal="center" vertical="center" wrapText="1"/>
    </xf>
    <xf numFmtId="0" fontId="10" fillId="0" borderId="44" xfId="31" applyFont="1" applyFill="1" applyBorder="1" applyAlignment="1">
      <alignment horizontal="center" vertical="center" wrapText="1"/>
    </xf>
    <xf numFmtId="0" fontId="10" fillId="0" borderId="49" xfId="31" applyFont="1" applyFill="1" applyBorder="1" applyAlignment="1">
      <alignment vertical="center" wrapText="1"/>
    </xf>
    <xf numFmtId="3" fontId="9" fillId="0" borderId="44" xfId="31" applyNumberFormat="1" applyFont="1" applyFill="1" applyBorder="1" applyAlignment="1">
      <alignment horizontal="center" vertical="center" wrapText="1"/>
    </xf>
    <xf numFmtId="0" fontId="10" fillId="0" borderId="15" xfId="31" applyFont="1" applyFill="1" applyBorder="1" applyAlignment="1">
      <alignment horizontal="center" vertical="center" wrapText="1"/>
    </xf>
    <xf numFmtId="0" fontId="9" fillId="0" borderId="16" xfId="31" applyFont="1" applyFill="1" applyBorder="1" applyAlignment="1">
      <alignment vertical="center" wrapText="1"/>
    </xf>
    <xf numFmtId="3" fontId="9" fillId="0" borderId="15" xfId="31" applyNumberFormat="1" applyFont="1" applyFill="1" applyBorder="1" applyAlignment="1">
      <alignment horizontal="center" vertical="center" wrapText="1"/>
    </xf>
    <xf numFmtId="0" fontId="9" fillId="0" borderId="48" xfId="31" applyFont="1" applyFill="1" applyBorder="1" applyAlignment="1">
      <alignment horizontal="center" vertical="center" wrapText="1"/>
    </xf>
    <xf numFmtId="0" fontId="9" fillId="0" borderId="51" xfId="31" applyFont="1" applyFill="1" applyBorder="1" applyAlignment="1">
      <alignment vertical="center" wrapText="1"/>
    </xf>
    <xf numFmtId="0" fontId="12" fillId="0" borderId="1" xfId="31" applyFont="1" applyFill="1" applyBorder="1" applyAlignment="1">
      <alignment horizontal="center" vertical="center" wrapText="1"/>
    </xf>
    <xf numFmtId="0" fontId="11" fillId="0" borderId="44" xfId="31" applyFont="1" applyFill="1" applyBorder="1" applyAlignment="1">
      <alignment horizontal="center" vertical="center" wrapText="1"/>
    </xf>
    <xf numFmtId="0" fontId="9" fillId="0" borderId="10" xfId="31" applyFont="1" applyFill="1" applyBorder="1" applyAlignment="1">
      <alignment horizontal="center" vertical="center" wrapText="1"/>
    </xf>
    <xf numFmtId="0" fontId="10" fillId="0" borderId="9" xfId="31" applyFont="1" applyFill="1" applyBorder="1" applyAlignment="1">
      <alignment horizontal="center" vertical="center" wrapText="1"/>
    </xf>
    <xf numFmtId="0" fontId="10" fillId="0" borderId="5" xfId="31" applyFont="1" applyFill="1" applyBorder="1" applyAlignment="1">
      <alignment horizontal="center" vertical="center" wrapText="1"/>
    </xf>
    <xf numFmtId="0" fontId="9" fillId="0" borderId="44" xfId="31" applyFont="1" applyFill="1" applyBorder="1" applyAlignment="1">
      <alignment horizontal="center" vertical="center" wrapText="1"/>
    </xf>
    <xf numFmtId="0" fontId="10" fillId="0" borderId="8" xfId="31" applyFont="1" applyFill="1" applyBorder="1" applyAlignment="1">
      <alignment horizontal="center" vertical="center" wrapText="1"/>
    </xf>
    <xf numFmtId="3" fontId="9" fillId="0" borderId="5" xfId="31" applyNumberFormat="1" applyFont="1" applyFill="1" applyBorder="1" applyAlignment="1">
      <alignment horizontal="center" vertical="center" wrapText="1"/>
    </xf>
    <xf numFmtId="0" fontId="9" fillId="0" borderId="19" xfId="31" applyFont="1" applyFill="1" applyBorder="1" applyAlignment="1">
      <alignment horizontal="left" vertical="center" wrapText="1"/>
    </xf>
    <xf numFmtId="3" fontId="9" fillId="0" borderId="27" xfId="31" applyNumberFormat="1" applyFont="1" applyFill="1" applyBorder="1" applyAlignment="1">
      <alignment horizontal="center" vertical="center" wrapText="1"/>
    </xf>
    <xf numFmtId="4" fontId="9" fillId="0" borderId="0" xfId="31" applyNumberFormat="1" applyFont="1" applyFill="1" applyBorder="1" applyAlignment="1">
      <alignment vertical="center" wrapText="1"/>
    </xf>
    <xf numFmtId="0" fontId="9" fillId="0" borderId="20" xfId="31" applyFont="1" applyFill="1" applyBorder="1" applyAlignment="1">
      <alignment horizontal="left" vertical="center" wrapText="1"/>
    </xf>
    <xf numFmtId="3" fontId="9" fillId="0" borderId="26" xfId="31" applyNumberFormat="1" applyFont="1" applyFill="1" applyBorder="1" applyAlignment="1">
      <alignment horizontal="center" vertical="center" wrapText="1"/>
    </xf>
    <xf numFmtId="0" fontId="9" fillId="0" borderId="58" xfId="31" applyFont="1" applyFill="1" applyBorder="1" applyAlignment="1">
      <alignment horizontal="left" vertical="center" wrapText="1"/>
    </xf>
    <xf numFmtId="3" fontId="9" fillId="0" borderId="30" xfId="31" applyNumberFormat="1" applyFont="1" applyFill="1" applyBorder="1" applyAlignment="1">
      <alignment horizontal="center" vertical="center" wrapText="1"/>
    </xf>
    <xf numFmtId="0" fontId="9" fillId="0" borderId="54" xfId="31" applyFont="1" applyFill="1" applyBorder="1" applyAlignment="1">
      <alignment horizontal="left" vertical="center" wrapText="1"/>
    </xf>
    <xf numFmtId="0" fontId="9" fillId="0" borderId="17" xfId="31" applyFont="1" applyFill="1" applyBorder="1" applyAlignment="1">
      <alignment vertical="center" wrapText="1"/>
    </xf>
    <xf numFmtId="0" fontId="29" fillId="0" borderId="15" xfId="31" applyFont="1" applyFill="1" applyBorder="1" applyAlignment="1">
      <alignment horizontal="center" vertical="center" wrapText="1"/>
    </xf>
    <xf numFmtId="0" fontId="9" fillId="0" borderId="17" xfId="31" applyFont="1" applyFill="1" applyBorder="1" applyAlignment="1">
      <alignment horizontal="left" vertical="center" wrapText="1"/>
    </xf>
    <xf numFmtId="0" fontId="29" fillId="0" borderId="48" xfId="31" applyFont="1" applyFill="1" applyBorder="1" applyAlignment="1">
      <alignment horizontal="center" vertical="center" wrapText="1"/>
    </xf>
    <xf numFmtId="0" fontId="9" fillId="0" borderId="55" xfId="31" applyFont="1" applyFill="1" applyBorder="1" applyAlignment="1">
      <alignment horizontal="left" vertical="center" wrapText="1"/>
    </xf>
    <xf numFmtId="0" fontId="29" fillId="0" borderId="41" xfId="31" applyFont="1" applyFill="1" applyBorder="1" applyAlignment="1">
      <alignment horizontal="center" vertical="center" wrapText="1"/>
    </xf>
    <xf numFmtId="0" fontId="10" fillId="0" borderId="10" xfId="31" applyFont="1" applyFill="1" applyBorder="1" applyAlignment="1">
      <alignment horizontal="left" vertical="center" wrapText="1"/>
    </xf>
    <xf numFmtId="3" fontId="9" fillId="0" borderId="65" xfId="31" applyNumberFormat="1" applyFont="1" applyFill="1" applyBorder="1" applyAlignment="1">
      <alignment horizontal="center" vertical="center" wrapText="1"/>
    </xf>
    <xf numFmtId="3" fontId="9" fillId="0" borderId="10" xfId="31" applyNumberFormat="1" applyFont="1" applyFill="1" applyBorder="1" applyAlignment="1">
      <alignment horizontal="center" vertical="center" wrapText="1"/>
    </xf>
    <xf numFmtId="0" fontId="11" fillId="0" borderId="0" xfId="31" applyFont="1" applyFill="1" applyBorder="1" applyAlignment="1">
      <alignment horizontal="left" vertical="center" wrapText="1"/>
    </xf>
    <xf numFmtId="0" fontId="11" fillId="0" borderId="5" xfId="31" applyFont="1" applyFill="1" applyBorder="1" applyAlignment="1">
      <alignment horizontal="center" vertical="center" wrapText="1"/>
    </xf>
    <xf numFmtId="16" fontId="9" fillId="0" borderId="44" xfId="31" applyNumberFormat="1" applyFont="1" applyFill="1" applyBorder="1" applyAlignment="1">
      <alignment horizontal="center" vertical="center" wrapText="1"/>
    </xf>
    <xf numFmtId="3" fontId="12" fillId="0" borderId="27" xfId="31" applyNumberFormat="1" applyFont="1" applyFill="1" applyBorder="1" applyAlignment="1">
      <alignment horizontal="center" vertical="center" wrapText="1"/>
    </xf>
    <xf numFmtId="16" fontId="9" fillId="0" borderId="15" xfId="31" applyNumberFormat="1" applyFont="1" applyFill="1" applyBorder="1" applyAlignment="1">
      <alignment horizontal="center" vertical="center" wrapText="1"/>
    </xf>
    <xf numFmtId="3" fontId="12" fillId="0" borderId="26" xfId="31" applyNumberFormat="1" applyFont="1" applyFill="1" applyBorder="1" applyAlignment="1">
      <alignment horizontal="center" vertical="center" wrapText="1"/>
    </xf>
    <xf numFmtId="0" fontId="11" fillId="0" borderId="9" xfId="31" applyFont="1" applyFill="1" applyBorder="1" applyAlignment="1">
      <alignment horizontal="left" vertical="center" wrapText="1"/>
    </xf>
    <xf numFmtId="3" fontId="12" fillId="0" borderId="5" xfId="31" applyNumberFormat="1" applyFont="1" applyFill="1" applyBorder="1" applyAlignment="1">
      <alignment horizontal="center" vertical="center" wrapText="1"/>
    </xf>
    <xf numFmtId="4" fontId="12" fillId="0" borderId="0" xfId="31" applyNumberFormat="1" applyFont="1" applyFill="1" applyBorder="1" applyAlignment="1">
      <alignment horizontal="left" vertical="center" wrapText="1"/>
    </xf>
    <xf numFmtId="0" fontId="10" fillId="0" borderId="3" xfId="31" applyFont="1" applyFill="1" applyBorder="1" applyAlignment="1">
      <alignment horizontal="center" vertical="center" wrapText="1"/>
    </xf>
    <xf numFmtId="4" fontId="12" fillId="0" borderId="31" xfId="31" applyNumberFormat="1" applyFont="1" applyFill="1" applyBorder="1" applyAlignment="1">
      <alignment horizontal="center" vertical="center" wrapText="1"/>
    </xf>
    <xf numFmtId="4" fontId="12" fillId="0" borderId="5" xfId="31" applyNumberFormat="1" applyFont="1" applyFill="1" applyBorder="1" applyAlignment="1">
      <alignment horizontal="center" vertical="center" wrapText="1"/>
    </xf>
    <xf numFmtId="1" fontId="30" fillId="0" borderId="31" xfId="31" applyNumberFormat="1" applyFont="1" applyFill="1" applyBorder="1" applyAlignment="1">
      <alignment horizontal="center" vertical="center" wrapText="1"/>
    </xf>
    <xf numFmtId="1" fontId="30" fillId="0" borderId="5" xfId="31" applyNumberFormat="1" applyFont="1" applyFill="1" applyBorder="1" applyAlignment="1">
      <alignment horizontal="center" vertical="center" wrapText="1"/>
    </xf>
    <xf numFmtId="3" fontId="12" fillId="0" borderId="31" xfId="31" applyNumberFormat="1" applyFont="1" applyFill="1" applyBorder="1" applyAlignment="1">
      <alignment horizontal="center" vertical="center" wrapText="1"/>
    </xf>
    <xf numFmtId="0" fontId="9" fillId="0" borderId="63" xfId="31" applyFont="1" applyFill="1" applyBorder="1" applyAlignment="1">
      <alignment horizontal="center" vertical="center" wrapText="1"/>
    </xf>
    <xf numFmtId="3" fontId="12" fillId="0" borderId="38" xfId="31" applyNumberFormat="1" applyFont="1" applyFill="1" applyBorder="1" applyAlignment="1">
      <alignment horizontal="center" vertical="center" wrapText="1"/>
    </xf>
    <xf numFmtId="3" fontId="12" fillId="0" borderId="66" xfId="31" applyNumberFormat="1" applyFont="1" applyFill="1" applyBorder="1" applyAlignment="1">
      <alignment horizontal="center" vertical="center" wrapText="1"/>
    </xf>
    <xf numFmtId="0" fontId="9" fillId="0" borderId="13" xfId="31" applyFont="1" applyFill="1" applyBorder="1" applyAlignment="1">
      <alignment horizontal="center" vertical="center" wrapText="1"/>
    </xf>
    <xf numFmtId="3" fontId="12" fillId="0" borderId="14" xfId="31" applyNumberFormat="1" applyFont="1" applyFill="1" applyBorder="1" applyAlignment="1">
      <alignment horizontal="center" vertical="center" wrapText="1"/>
    </xf>
    <xf numFmtId="2" fontId="31" fillId="0" borderId="0" xfId="31" applyNumberFormat="1" applyFont="1" applyFill="1" applyBorder="1" applyAlignment="1">
      <alignment horizontal="left" vertical="center" wrapText="1"/>
    </xf>
    <xf numFmtId="0" fontId="9" fillId="0" borderId="17" xfId="31" applyFont="1" applyFill="1" applyBorder="1" applyAlignment="1">
      <alignment horizontal="center" vertical="center" wrapText="1"/>
    </xf>
    <xf numFmtId="3" fontId="12" fillId="0" borderId="18" xfId="31" applyNumberFormat="1" applyFont="1" applyFill="1" applyBorder="1" applyAlignment="1">
      <alignment horizontal="center" vertical="center" wrapText="1"/>
    </xf>
    <xf numFmtId="3" fontId="12" fillId="0" borderId="55" xfId="31" applyNumberFormat="1" applyFont="1" applyFill="1" applyBorder="1" applyAlignment="1">
      <alignment horizontal="center" vertical="center" wrapText="1"/>
    </xf>
    <xf numFmtId="3" fontId="12" fillId="0" borderId="56" xfId="31" applyNumberFormat="1" applyFont="1" applyFill="1" applyBorder="1" applyAlignment="1">
      <alignment horizontal="center" vertical="center" wrapText="1"/>
    </xf>
    <xf numFmtId="0" fontId="11" fillId="0" borderId="2" xfId="31" applyFont="1" applyFill="1" applyBorder="1" applyAlignment="1">
      <alignment horizontal="center" vertical="center" wrapText="1"/>
    </xf>
    <xf numFmtId="0" fontId="11" fillId="0" borderId="65" xfId="31" applyFont="1" applyFill="1" applyBorder="1" applyAlignment="1">
      <alignment horizontal="center" vertical="center" wrapText="1"/>
    </xf>
    <xf numFmtId="0" fontId="11" fillId="0" borderId="24" xfId="31" applyFont="1" applyFill="1" applyBorder="1" applyAlignment="1">
      <alignment vertical="center" wrapText="1"/>
    </xf>
    <xf numFmtId="4" fontId="11" fillId="0" borderId="10" xfId="31" applyNumberFormat="1" applyFont="1" applyFill="1" applyBorder="1" applyAlignment="1">
      <alignment horizontal="center" vertical="center" wrapText="1"/>
    </xf>
    <xf numFmtId="0" fontId="11" fillId="0" borderId="11" xfId="31" applyFont="1" applyFill="1" applyBorder="1" applyAlignment="1">
      <alignment horizontal="center" vertical="center" wrapText="1"/>
    </xf>
    <xf numFmtId="0" fontId="12" fillId="0" borderId="15" xfId="31" applyFont="1" applyFill="1" applyBorder="1" applyAlignment="1">
      <alignment horizontal="center" vertical="center" wrapText="1"/>
    </xf>
    <xf numFmtId="4" fontId="13" fillId="0" borderId="11" xfId="31" applyNumberFormat="1" applyFont="1" applyFill="1" applyBorder="1" applyAlignment="1">
      <alignment horizontal="center" vertical="center" wrapText="1"/>
    </xf>
    <xf numFmtId="4" fontId="13" fillId="0" borderId="15" xfId="31" applyNumberFormat="1" applyFont="1" applyFill="1" applyBorder="1" applyAlignment="1">
      <alignment horizontal="center" vertical="center" wrapText="1"/>
    </xf>
    <xf numFmtId="0" fontId="12" fillId="0" borderId="48" xfId="31" applyFont="1" applyFill="1" applyBorder="1" applyAlignment="1">
      <alignment horizontal="center" vertical="center" wrapText="1"/>
    </xf>
    <xf numFmtId="4" fontId="13" fillId="0" borderId="48" xfId="31" applyNumberFormat="1" applyFont="1" applyFill="1" applyBorder="1" applyAlignment="1">
      <alignment horizontal="center" vertical="center" wrapText="1"/>
    </xf>
    <xf numFmtId="0" fontId="11" fillId="0" borderId="23" xfId="31" applyFont="1" applyFill="1" applyBorder="1" applyAlignment="1">
      <alignment horizontal="center" vertical="center" wrapText="1"/>
    </xf>
    <xf numFmtId="4" fontId="13" fillId="0" borderId="46" xfId="31" applyNumberFormat="1" applyFont="1" applyFill="1" applyBorder="1" applyAlignment="1">
      <alignment horizontal="center" vertical="center" wrapText="1"/>
    </xf>
    <xf numFmtId="4" fontId="13" fillId="0" borderId="39" xfId="31" applyNumberFormat="1" applyFont="1" applyFill="1" applyBorder="1" applyAlignment="1">
      <alignment horizontal="center" vertical="center" wrapText="1"/>
    </xf>
    <xf numFmtId="0" fontId="12" fillId="0" borderId="65" xfId="31" applyFont="1" applyFill="1" applyBorder="1" applyAlignment="1">
      <alignment vertical="center" wrapText="1"/>
    </xf>
    <xf numFmtId="4" fontId="13" fillId="0" borderId="41" xfId="31" applyNumberFormat="1" applyFont="1" applyFill="1" applyBorder="1" applyAlignment="1">
      <alignment horizontal="center" vertical="center" wrapText="1"/>
    </xf>
    <xf numFmtId="4" fontId="12" fillId="0" borderId="10" xfId="31" applyNumberFormat="1" applyFont="1" applyFill="1" applyBorder="1" applyAlignment="1">
      <alignment horizontal="center" vertical="center" wrapText="1"/>
    </xf>
    <xf numFmtId="0" fontId="11" fillId="0" borderId="8" xfId="31" applyFont="1" applyFill="1" applyBorder="1" applyAlignment="1">
      <alignment horizontal="center" vertical="center" wrapText="1"/>
    </xf>
    <xf numFmtId="0" fontId="7" fillId="0" borderId="12" xfId="31" applyFont="1" applyFill="1" applyBorder="1" applyAlignment="1">
      <alignment horizontal="center" vertical="center" wrapText="1"/>
    </xf>
    <xf numFmtId="0" fontId="7" fillId="0" borderId="0" xfId="31" applyFont="1" applyFill="1" applyBorder="1" applyAlignment="1">
      <alignment horizontal="right" vertical="center" wrapText="1"/>
    </xf>
    <xf numFmtId="0" fontId="7" fillId="0" borderId="0" xfId="31" applyFont="1" applyFill="1" applyAlignment="1">
      <alignment horizontal="center" vertical="center" wrapText="1"/>
    </xf>
    <xf numFmtId="0" fontId="12" fillId="0" borderId="50" xfId="31" applyFont="1" applyFill="1" applyBorder="1" applyAlignment="1">
      <alignment vertical="center" wrapText="1"/>
    </xf>
    <xf numFmtId="2" fontId="3" fillId="0" borderId="44" xfId="24" applyNumberFormat="1" applyFont="1" applyFill="1" applyBorder="1" applyAlignment="1">
      <alignment vertical="center"/>
    </xf>
    <xf numFmtId="3" fontId="13" fillId="0" borderId="41" xfId="31" applyNumberFormat="1" applyFont="1" applyFill="1" applyBorder="1" applyAlignment="1">
      <alignment horizontal="center" vertical="center" wrapText="1"/>
    </xf>
    <xf numFmtId="0" fontId="7" fillId="0" borderId="0" xfId="31" applyFont="1" applyFill="1" applyAlignment="1">
      <alignment horizontal="right" vertical="center" wrapText="1"/>
    </xf>
    <xf numFmtId="0" fontId="7" fillId="0" borderId="0" xfId="31" applyFont="1" applyFill="1" applyBorder="1" applyAlignment="1">
      <alignment horizontal="center" vertical="center" wrapText="1"/>
    </xf>
    <xf numFmtId="0" fontId="9" fillId="0" borderId="0" xfId="31" applyFont="1" applyFill="1" applyAlignment="1">
      <alignment horizontal="left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11" fillId="0" borderId="41" xfId="31" applyFont="1" applyFill="1" applyBorder="1" applyAlignment="1">
      <alignment horizontal="center" vertical="center" wrapText="1"/>
    </xf>
    <xf numFmtId="0" fontId="11" fillId="0" borderId="10" xfId="31" applyFont="1" applyFill="1" applyBorder="1" applyAlignment="1">
      <alignment horizontal="center" vertical="center" wrapText="1"/>
    </xf>
    <xf numFmtId="0" fontId="9" fillId="0" borderId="0" xfId="31" applyFont="1" applyFill="1" applyBorder="1" applyAlignment="1">
      <alignment horizontal="left" vertical="center" wrapText="1"/>
    </xf>
    <xf numFmtId="0" fontId="10" fillId="0" borderId="0" xfId="31" applyFont="1" applyFill="1" applyBorder="1" applyAlignment="1">
      <alignment horizontal="center" vertical="center" wrapText="1"/>
    </xf>
    <xf numFmtId="0" fontId="10" fillId="0" borderId="1" xfId="31" applyFont="1" applyFill="1" applyBorder="1" applyAlignment="1">
      <alignment horizontal="center" vertical="center" wrapText="1"/>
    </xf>
    <xf numFmtId="0" fontId="4" fillId="0" borderId="0" xfId="31" applyFont="1" applyFill="1" applyAlignment="1">
      <alignment vertical="center" wrapText="1"/>
    </xf>
    <xf numFmtId="0" fontId="13" fillId="0" borderId="0" xfId="31" applyFont="1" applyFill="1" applyAlignment="1">
      <alignment vertical="center" wrapText="1"/>
    </xf>
    <xf numFmtId="0" fontId="4" fillId="0" borderId="0" xfId="31" applyFont="1" applyFill="1" applyAlignment="1">
      <alignment horizontal="center" vertical="center" wrapText="1"/>
    </xf>
    <xf numFmtId="0" fontId="9" fillId="0" borderId="0" xfId="31" applyFont="1" applyFill="1" applyAlignment="1">
      <alignment horizontal="center" vertical="center" wrapText="1"/>
    </xf>
    <xf numFmtId="0" fontId="9" fillId="0" borderId="18" xfId="23" applyFont="1" applyFill="1" applyBorder="1" applyAlignment="1">
      <alignment horizontal="center" vertical="center" wrapText="1"/>
    </xf>
    <xf numFmtId="2" fontId="0" fillId="0" borderId="48" xfId="24" applyNumberFormat="1" applyFont="1" applyFill="1" applyBorder="1" applyAlignment="1">
      <alignment vertical="center"/>
    </xf>
    <xf numFmtId="0" fontId="4" fillId="0" borderId="31" xfId="31" applyFont="1" applyFill="1" applyBorder="1" applyAlignment="1">
      <alignment horizontal="center" vertical="center" wrapText="1"/>
    </xf>
    <xf numFmtId="2" fontId="10" fillId="0" borderId="0" xfId="13" applyNumberFormat="1" applyFont="1" applyFill="1" applyBorder="1" applyAlignment="1">
      <alignment vertical="center" wrapText="1"/>
    </xf>
    <xf numFmtId="2" fontId="9" fillId="0" borderId="38" xfId="13" applyNumberFormat="1" applyFont="1" applyFill="1" applyBorder="1" applyAlignment="1">
      <alignment horizontal="left" vertical="center" wrapText="1"/>
    </xf>
    <xf numFmtId="2" fontId="31" fillId="0" borderId="44" xfId="31" applyNumberFormat="1" applyFont="1" applyFill="1" applyBorder="1" applyAlignment="1">
      <alignment horizontal="left" vertical="center" wrapText="1"/>
    </xf>
    <xf numFmtId="2" fontId="31" fillId="0" borderId="15" xfId="31" applyNumberFormat="1" applyFont="1" applyFill="1" applyBorder="1" applyAlignment="1">
      <alignment horizontal="left" vertical="center" wrapText="1"/>
    </xf>
    <xf numFmtId="2" fontId="31" fillId="0" borderId="48" xfId="31" applyNumberFormat="1" applyFont="1" applyFill="1" applyBorder="1" applyAlignment="1">
      <alignment horizontal="left" vertical="center" wrapText="1"/>
    </xf>
    <xf numFmtId="0" fontId="10" fillId="0" borderId="18" xfId="23" applyFont="1" applyFill="1" applyBorder="1" applyAlignment="1">
      <alignment horizontal="center" vertical="center" wrapText="1"/>
    </xf>
    <xf numFmtId="0" fontId="9" fillId="0" borderId="18" xfId="23" applyFont="1" applyFill="1" applyBorder="1" applyAlignment="1">
      <alignment horizontal="center" vertical="center"/>
    </xf>
    <xf numFmtId="0" fontId="9" fillId="0" borderId="18" xfId="23" applyFont="1" applyFill="1" applyBorder="1" applyAlignment="1">
      <alignment vertical="center" wrapText="1"/>
    </xf>
    <xf numFmtId="0" fontId="10" fillId="0" borderId="18" xfId="23" applyFont="1" applyFill="1" applyBorder="1" applyAlignment="1">
      <alignment horizontal="center" vertical="center"/>
    </xf>
    <xf numFmtId="0" fontId="10" fillId="0" borderId="18" xfId="23" applyFont="1" applyFill="1" applyBorder="1" applyAlignment="1">
      <alignment vertical="center" wrapText="1"/>
    </xf>
    <xf numFmtId="49" fontId="0" fillId="0" borderId="15" xfId="24" applyNumberFormat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11" fillId="0" borderId="12" xfId="3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right" vertical="center" wrapText="1"/>
    </xf>
    <xf numFmtId="0" fontId="13" fillId="0" borderId="12" xfId="26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1" applyFont="1" applyFill="1" applyAlignment="1">
      <alignment horizontal="right" vertical="center" wrapText="1"/>
    </xf>
    <xf numFmtId="0" fontId="9" fillId="0" borderId="12" xfId="31" applyFont="1" applyFill="1" applyBorder="1" applyAlignment="1">
      <alignment horizontal="center" vertical="center" wrapText="1"/>
    </xf>
    <xf numFmtId="0" fontId="7" fillId="0" borderId="0" xfId="31" applyFont="1" applyFill="1" applyBorder="1" applyAlignment="1">
      <alignment horizontal="center" vertical="center" wrapText="1"/>
    </xf>
    <xf numFmtId="0" fontId="9" fillId="0" borderId="0" xfId="31" applyFont="1" applyFill="1" applyBorder="1" applyAlignment="1">
      <alignment horizontal="left" vertical="center" wrapText="1"/>
    </xf>
    <xf numFmtId="0" fontId="10" fillId="0" borderId="0" xfId="31" applyFont="1" applyFill="1" applyBorder="1" applyAlignment="1">
      <alignment horizontal="center" vertical="center" wrapText="1"/>
    </xf>
    <xf numFmtId="0" fontId="11" fillId="0" borderId="6" xfId="31" applyFont="1" applyFill="1" applyBorder="1" applyAlignment="1">
      <alignment horizontal="center" vertical="center" wrapText="1"/>
    </xf>
    <xf numFmtId="0" fontId="11" fillId="0" borderId="41" xfId="31" applyFont="1" applyFill="1" applyBorder="1" applyAlignment="1">
      <alignment horizontal="center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10" fillId="0" borderId="1" xfId="31" applyFont="1" applyFill="1" applyBorder="1" applyAlignment="1">
      <alignment horizontal="center" vertical="center" wrapText="1"/>
    </xf>
    <xf numFmtId="0" fontId="10" fillId="0" borderId="41" xfId="31" applyFont="1" applyFill="1" applyBorder="1" applyAlignment="1">
      <alignment horizontal="center" vertical="center" wrapText="1"/>
    </xf>
    <xf numFmtId="2" fontId="11" fillId="0" borderId="1" xfId="31" applyNumberFormat="1" applyFont="1" applyFill="1" applyBorder="1" applyAlignment="1">
      <alignment horizontal="center" vertical="center" wrapText="1"/>
    </xf>
    <xf numFmtId="2" fontId="11" fillId="0" borderId="41" xfId="31" applyNumberFormat="1" applyFont="1" applyFill="1" applyBorder="1" applyAlignment="1">
      <alignment horizontal="center" vertical="center" wrapText="1"/>
    </xf>
    <xf numFmtId="0" fontId="9" fillId="0" borderId="0" xfId="31" applyFont="1" applyFill="1" applyAlignment="1">
      <alignment horizontal="left" vertical="center" wrapText="1"/>
    </xf>
    <xf numFmtId="0" fontId="11" fillId="0" borderId="10" xfId="31" applyFont="1" applyFill="1" applyBorder="1" applyAlignment="1">
      <alignment horizontal="center" vertical="center" wrapText="1"/>
    </xf>
    <xf numFmtId="2" fontId="24" fillId="0" borderId="0" xfId="31" applyNumberFormat="1" applyFont="1" applyFill="1" applyAlignment="1">
      <alignment horizontal="center" vertical="center" wrapText="1"/>
    </xf>
    <xf numFmtId="2" fontId="10" fillId="0" borderId="1" xfId="24" applyNumberFormat="1" applyFont="1" applyFill="1" applyBorder="1" applyAlignment="1">
      <alignment horizontal="center" vertical="center" wrapText="1"/>
    </xf>
    <xf numFmtId="2" fontId="10" fillId="0" borderId="41" xfId="24" applyNumberFormat="1" applyFont="1" applyFill="1" applyBorder="1" applyAlignment="1">
      <alignment horizontal="center" vertical="center" wrapText="1"/>
    </xf>
    <xf numFmtId="0" fontId="10" fillId="0" borderId="1" xfId="31" applyNumberFormat="1" applyFont="1" applyFill="1" applyBorder="1" applyAlignment="1">
      <alignment horizontal="center" vertical="center" wrapText="1"/>
    </xf>
    <xf numFmtId="0" fontId="10" fillId="0" borderId="41" xfId="31" applyNumberFormat="1" applyFont="1" applyFill="1" applyBorder="1" applyAlignment="1">
      <alignment horizontal="center" vertical="center" wrapText="1"/>
    </xf>
    <xf numFmtId="4" fontId="9" fillId="0" borderId="54" xfId="31" applyNumberFormat="1" applyFont="1" applyFill="1" applyBorder="1" applyAlignment="1">
      <alignment horizontal="center" vertical="center" wrapText="1"/>
    </xf>
    <xf numFmtId="4" fontId="9" fillId="0" borderId="43" xfId="31" applyNumberFormat="1" applyFont="1" applyFill="1" applyBorder="1" applyAlignment="1">
      <alignment horizontal="center" vertical="center" wrapText="1"/>
    </xf>
    <xf numFmtId="2" fontId="13" fillId="0" borderId="1" xfId="24" applyNumberFormat="1" applyFont="1" applyFill="1" applyBorder="1" applyAlignment="1">
      <alignment horizontal="center" vertical="center" wrapText="1"/>
    </xf>
    <xf numFmtId="2" fontId="13" fillId="0" borderId="41" xfId="24" applyNumberFormat="1" applyFont="1" applyFill="1" applyBorder="1" applyAlignment="1">
      <alignment horizontal="center" vertical="center" wrapText="1"/>
    </xf>
    <xf numFmtId="2" fontId="10" fillId="0" borderId="49" xfId="24" applyNumberFormat="1" applyFont="1" applyFill="1" applyBorder="1" applyAlignment="1">
      <alignment horizontal="center" vertical="center" wrapText="1"/>
    </xf>
    <xf numFmtId="2" fontId="10" fillId="0" borderId="51" xfId="24" applyNumberFormat="1" applyFont="1" applyFill="1" applyBorder="1" applyAlignment="1">
      <alignment horizontal="center" vertical="center" wrapText="1"/>
    </xf>
    <xf numFmtId="0" fontId="10" fillId="0" borderId="2" xfId="31" applyNumberFormat="1" applyFont="1" applyFill="1" applyBorder="1" applyAlignment="1">
      <alignment horizontal="center" vertical="center" wrapText="1"/>
    </xf>
    <xf numFmtId="0" fontId="10" fillId="0" borderId="42" xfId="31" applyNumberFormat="1" applyFont="1" applyFill="1" applyBorder="1" applyAlignment="1">
      <alignment horizontal="center" vertical="center" wrapText="1"/>
    </xf>
    <xf numFmtId="2" fontId="24" fillId="0" borderId="57" xfId="31" applyNumberFormat="1" applyFont="1" applyFill="1" applyBorder="1" applyAlignment="1">
      <alignment horizontal="center" vertical="center" wrapText="1"/>
    </xf>
    <xf numFmtId="1" fontId="28" fillId="0" borderId="10" xfId="24" applyNumberFormat="1" applyFont="1" applyFill="1" applyBorder="1" applyAlignment="1">
      <alignment horizontal="center" vertical="center" wrapText="1"/>
    </xf>
    <xf numFmtId="0" fontId="2" fillId="0" borderId="8" xfId="31" applyFill="1" applyBorder="1" applyAlignment="1">
      <alignment horizontal="center" vertical="center" wrapText="1"/>
    </xf>
    <xf numFmtId="0" fontId="4" fillId="0" borderId="0" xfId="31" applyFont="1" applyFill="1" applyAlignment="1">
      <alignment vertical="center" wrapText="1"/>
    </xf>
    <xf numFmtId="0" fontId="13" fillId="0" borderId="0" xfId="31" applyFont="1" applyFill="1" applyAlignment="1">
      <alignment vertical="center" wrapText="1"/>
    </xf>
    <xf numFmtId="0" fontId="7" fillId="0" borderId="22" xfId="31" applyFont="1" applyFill="1" applyBorder="1" applyAlignment="1">
      <alignment horizontal="center" vertical="center" wrapText="1"/>
    </xf>
    <xf numFmtId="0" fontId="21" fillId="0" borderId="0" xfId="31" applyFont="1" applyFill="1" applyAlignment="1">
      <alignment horizontal="center" vertical="center" wrapText="1"/>
    </xf>
    <xf numFmtId="2" fontId="24" fillId="0" borderId="0" xfId="31" applyNumberFormat="1" applyFont="1" applyFill="1" applyAlignment="1">
      <alignment horizontal="left" vertical="center" wrapText="1"/>
    </xf>
    <xf numFmtId="0" fontId="9" fillId="0" borderId="0" xfId="31" applyFont="1" applyFill="1" applyAlignment="1">
      <alignment horizontal="center" vertical="center" wrapText="1"/>
    </xf>
    <xf numFmtId="0" fontId="2" fillId="0" borderId="0" xfId="31" applyFill="1" applyAlignment="1">
      <alignment horizontal="left" vertical="center" wrapText="1"/>
    </xf>
    <xf numFmtId="2" fontId="13" fillId="0" borderId="6" xfId="24" applyNumberFormat="1" applyFont="1" applyFill="1" applyBorder="1" applyAlignment="1">
      <alignment horizontal="center" vertical="center" wrapText="1"/>
    </xf>
    <xf numFmtId="2" fontId="10" fillId="0" borderId="22" xfId="24" applyNumberFormat="1" applyFont="1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12" xfId="31" applyFont="1" applyFill="1" applyBorder="1" applyAlignment="1">
      <alignment horizontal="center" vertical="center" wrapText="1"/>
    </xf>
    <xf numFmtId="0" fontId="10" fillId="0" borderId="0" xfId="23" applyFont="1" applyAlignment="1">
      <alignment horizontal="center" vertical="center"/>
    </xf>
    <xf numFmtId="0" fontId="9" fillId="0" borderId="0" xfId="23" applyFont="1" applyAlignment="1">
      <alignment horizontal="center" vertical="center" wrapText="1"/>
    </xf>
    <xf numFmtId="0" fontId="9" fillId="0" borderId="0" xfId="23" applyFont="1" applyAlignment="1">
      <alignment horizontal="center" vertical="center"/>
    </xf>
    <xf numFmtId="0" fontId="32" fillId="0" borderId="0" xfId="23" applyFont="1" applyAlignment="1">
      <alignment horizontal="center" vertical="center"/>
    </xf>
    <xf numFmtId="0" fontId="10" fillId="0" borderId="12" xfId="23" applyFont="1" applyBorder="1" applyAlignment="1">
      <alignment horizontal="center" vertical="center"/>
    </xf>
    <xf numFmtId="0" fontId="9" fillId="0" borderId="0" xfId="23" applyFont="1" applyFill="1" applyBorder="1" applyAlignment="1">
      <alignment horizontal="center" vertical="center"/>
    </xf>
    <xf numFmtId="0" fontId="35" fillId="0" borderId="18" xfId="28" applyFont="1" applyFill="1" applyBorder="1" applyAlignment="1">
      <alignment horizontal="center" vertical="center" wrapText="1"/>
    </xf>
    <xf numFmtId="0" fontId="34" fillId="0" borderId="18" xfId="28" applyFont="1" applyFill="1" applyBorder="1" applyAlignment="1">
      <alignment horizontal="center" vertical="center" wrapText="1"/>
    </xf>
    <xf numFmtId="0" fontId="9" fillId="0" borderId="18" xfId="28" applyFont="1" applyFill="1" applyBorder="1" applyAlignment="1">
      <alignment horizontal="center" vertical="center" wrapText="1"/>
    </xf>
    <xf numFmtId="0" fontId="9" fillId="0" borderId="18" xfId="23" applyFont="1" applyFill="1" applyBorder="1" applyAlignment="1">
      <alignment horizontal="center" vertical="center" wrapText="1"/>
    </xf>
    <xf numFmtId="0" fontId="33" fillId="0" borderId="18" xfId="28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7" fillId="0" borderId="12" xfId="21" applyFont="1" applyFill="1" applyBorder="1" applyAlignment="1">
      <alignment horizontal="center" vertical="center"/>
    </xf>
    <xf numFmtId="0" fontId="7" fillId="0" borderId="22" xfId="2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</cellXfs>
  <cellStyles count="32">
    <cellStyle name="Normal_ICD10" xfId="2"/>
    <cellStyle name="Normal_Группировщик детальный" xfId="28"/>
    <cellStyle name="Normal_Группировщик детальный 2" xfId="30"/>
    <cellStyle name="Гиперссылка 2" xfId="3"/>
    <cellStyle name="Гиперссылка 3" xfId="4"/>
    <cellStyle name="Обычный" xfId="0" builtinId="0"/>
    <cellStyle name="Обычный 10" xfId="23"/>
    <cellStyle name="Обычный 10 2" xfId="31"/>
    <cellStyle name="Обычный 2" xfId="5"/>
    <cellStyle name="Обычный 2 2" xfId="6"/>
    <cellStyle name="Обычный 2 3" xfId="7"/>
    <cellStyle name="Обычный 2 4" xfId="8"/>
    <cellStyle name="Обычный 3" xfId="9"/>
    <cellStyle name="Обычный 3 2" xfId="10"/>
    <cellStyle name="Обычный 3 3" xfId="11"/>
    <cellStyle name="Обычный 4" xfId="12"/>
    <cellStyle name="Обычный 4 2" xfId="13"/>
    <cellStyle name="Обычный 5" xfId="14"/>
    <cellStyle name="Обычный 5 2" xfId="15"/>
    <cellStyle name="Обычный 5 3" xfId="16"/>
    <cellStyle name="Обычный 6" xfId="17"/>
    <cellStyle name="Обычный 7" xfId="18"/>
    <cellStyle name="Обычный 8" xfId="19"/>
    <cellStyle name="Обычный 9" xfId="20"/>
    <cellStyle name="Обычный_Копия СВОД по КСГ 1-5." xfId="22"/>
    <cellStyle name="Обычный_Лист1" xfId="25"/>
    <cellStyle name="Обычный_План-задания по объемам ОМС на 2014" xfId="1"/>
    <cellStyle name="Обычный_План-задания по объемам ОМС на 2014 2" xfId="21"/>
    <cellStyle name="Обычный_План-задания по объемам ОМС на 2014 3" xfId="29"/>
    <cellStyle name="Обычный_Таблица КСГ по дневным стационарам" xfId="26"/>
    <cellStyle name="Обычный_ТАРИФ  на 1 день" xfId="24"/>
    <cellStyle name="Процентный 2" xfId="27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00FF00"/>
      <color rgb="FFFF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L595"/>
  <sheetViews>
    <sheetView tabSelected="1" view="pageBreakPreview" zoomScale="70" zoomScaleNormal="70" zoomScaleSheetLayoutView="70" workbookViewId="0">
      <selection activeCell="D3" sqref="D3:F3"/>
    </sheetView>
  </sheetViews>
  <sheetFormatPr defaultRowHeight="15.75" x14ac:dyDescent="0.2"/>
  <cols>
    <col min="1" max="1" width="21.83203125" style="248" customWidth="1"/>
    <col min="2" max="2" width="10.33203125" style="483" customWidth="1"/>
    <col min="3" max="3" width="111" style="248" customWidth="1"/>
    <col min="4" max="4" width="24.6640625" style="248" customWidth="1"/>
    <col min="5" max="5" width="18.33203125" style="248" customWidth="1"/>
    <col min="6" max="6" width="26.83203125" style="248" customWidth="1"/>
    <col min="7" max="7" width="23.6640625" style="248" customWidth="1"/>
    <col min="8" max="8" width="58.1640625" style="248" customWidth="1"/>
    <col min="9" max="9" width="21.6640625" style="248" customWidth="1"/>
    <col min="10" max="10" width="52.6640625" style="248" customWidth="1"/>
    <col min="11" max="11" width="22.5" style="248" customWidth="1"/>
    <col min="12" max="16384" width="9.33203125" style="248"/>
  </cols>
  <sheetData>
    <row r="1" spans="1:12" x14ac:dyDescent="0.2">
      <c r="C1" s="473"/>
      <c r="D1" s="515" t="s">
        <v>91</v>
      </c>
      <c r="E1" s="515"/>
      <c r="F1" s="473"/>
      <c r="G1" s="538"/>
      <c r="H1" s="538"/>
      <c r="I1" s="538"/>
      <c r="J1" s="481"/>
      <c r="K1" s="481"/>
    </row>
    <row r="2" spans="1:12" ht="18.75" x14ac:dyDescent="0.2">
      <c r="B2" s="248"/>
      <c r="C2" s="473"/>
      <c r="D2" s="515" t="s">
        <v>534</v>
      </c>
      <c r="E2" s="515"/>
      <c r="F2" s="539"/>
      <c r="G2" s="127"/>
      <c r="H2" s="127"/>
      <c r="I2" s="127"/>
      <c r="J2" s="127"/>
      <c r="K2" s="127"/>
      <c r="L2" s="127"/>
    </row>
    <row r="3" spans="1:12" ht="18.75" x14ac:dyDescent="0.2">
      <c r="B3" s="249"/>
      <c r="C3" s="473"/>
      <c r="D3" s="515" t="s">
        <v>568</v>
      </c>
      <c r="E3" s="515"/>
      <c r="F3" s="515"/>
      <c r="G3" s="51"/>
      <c r="H3" s="249"/>
      <c r="J3" s="51"/>
      <c r="K3" s="249"/>
      <c r="L3" s="249"/>
    </row>
    <row r="4" spans="1:12" x14ac:dyDescent="0.2">
      <c r="C4" s="473"/>
      <c r="D4" s="515" t="s">
        <v>535</v>
      </c>
      <c r="E4" s="515"/>
      <c r="F4" s="515"/>
      <c r="G4" s="515"/>
      <c r="H4" s="515"/>
      <c r="I4" s="515"/>
      <c r="J4" s="481"/>
      <c r="K4" s="481"/>
    </row>
    <row r="5" spans="1:12" x14ac:dyDescent="0.2">
      <c r="I5" s="481"/>
      <c r="J5" s="481"/>
      <c r="K5" s="481"/>
    </row>
    <row r="6" spans="1:12" ht="18.75" x14ac:dyDescent="0.2">
      <c r="A6" s="542" t="s">
        <v>536</v>
      </c>
      <c r="B6" s="542"/>
      <c r="C6" s="542"/>
      <c r="D6" s="542"/>
      <c r="E6" s="542"/>
      <c r="F6" s="542"/>
      <c r="G6" s="480"/>
      <c r="H6" s="480"/>
      <c r="I6" s="480"/>
      <c r="J6" s="480"/>
      <c r="K6" s="480"/>
    </row>
    <row r="7" spans="1:12" ht="18.75" x14ac:dyDescent="0.2">
      <c r="A7" s="542" t="s">
        <v>537</v>
      </c>
      <c r="B7" s="542"/>
      <c r="C7" s="542"/>
      <c r="D7" s="542"/>
      <c r="E7" s="542"/>
      <c r="F7" s="542"/>
      <c r="G7" s="480"/>
      <c r="H7" s="480"/>
      <c r="I7" s="480"/>
      <c r="J7" s="480"/>
      <c r="K7" s="480"/>
    </row>
    <row r="8" spans="1:12" ht="18.75" x14ac:dyDescent="0.2">
      <c r="A8" s="542" t="s">
        <v>92</v>
      </c>
      <c r="B8" s="542"/>
      <c r="C8" s="542"/>
      <c r="D8" s="542"/>
      <c r="E8" s="542"/>
      <c r="F8" s="542"/>
      <c r="G8" s="480"/>
      <c r="H8" s="480"/>
      <c r="I8" s="480"/>
      <c r="J8" s="480"/>
      <c r="K8" s="480"/>
    </row>
    <row r="9" spans="1:12" ht="18.75" x14ac:dyDescent="0.2">
      <c r="A9" s="543" t="s">
        <v>89</v>
      </c>
      <c r="B9" s="543"/>
      <c r="C9" s="543"/>
      <c r="D9" s="543"/>
      <c r="E9" s="543"/>
      <c r="F9" s="543"/>
      <c r="G9" s="127"/>
      <c r="H9" s="127"/>
      <c r="I9" s="127"/>
      <c r="J9" s="480"/>
      <c r="K9" s="480"/>
    </row>
    <row r="10" spans="1:12" ht="18.75" hidden="1" x14ac:dyDescent="0.2">
      <c r="A10" s="544"/>
      <c r="B10" s="544"/>
      <c r="C10" s="544"/>
      <c r="D10" s="544"/>
      <c r="E10" s="544"/>
      <c r="F10" s="544"/>
      <c r="G10" s="64"/>
      <c r="H10" s="482"/>
      <c r="I10" s="482"/>
      <c r="J10" s="480"/>
      <c r="K10" s="480"/>
    </row>
    <row r="11" spans="1:12" ht="36.75" customHeight="1" x14ac:dyDescent="0.2">
      <c r="A11" s="545" t="s">
        <v>561</v>
      </c>
      <c r="B11" s="545"/>
      <c r="C11" s="545"/>
      <c r="D11" s="250" t="s">
        <v>90</v>
      </c>
      <c r="E11" s="251">
        <v>2019</v>
      </c>
      <c r="F11" s="251" t="s">
        <v>83</v>
      </c>
      <c r="G11" s="480"/>
      <c r="H11" s="480"/>
      <c r="I11" s="480"/>
      <c r="J11" s="480"/>
      <c r="K11" s="480"/>
    </row>
    <row r="12" spans="1:12" ht="18.75" x14ac:dyDescent="0.2">
      <c r="A12" s="535" t="s">
        <v>2</v>
      </c>
      <c r="B12" s="535"/>
      <c r="C12" s="535"/>
      <c r="D12" s="252"/>
      <c r="E12" s="252"/>
      <c r="F12" s="252"/>
      <c r="G12" s="252"/>
      <c r="H12" s="252"/>
      <c r="I12" s="252"/>
      <c r="J12" s="252"/>
      <c r="K12" s="252"/>
    </row>
    <row r="13" spans="1:12" x14ac:dyDescent="0.2">
      <c r="C13" s="483"/>
      <c r="D13" s="483"/>
      <c r="E13" s="483"/>
      <c r="F13" s="483"/>
      <c r="G13" s="483"/>
      <c r="H13" s="483"/>
      <c r="I13" s="483"/>
      <c r="J13" s="483"/>
      <c r="K13" s="483"/>
    </row>
    <row r="14" spans="1:12" x14ac:dyDescent="0.2">
      <c r="C14" s="253" t="s">
        <v>93</v>
      </c>
      <c r="D14" s="254" t="s">
        <v>94</v>
      </c>
      <c r="E14" s="255"/>
      <c r="J14" s="483"/>
      <c r="K14" s="483"/>
    </row>
    <row r="15" spans="1:12" ht="16.5" x14ac:dyDescent="0.2">
      <c r="B15" s="256"/>
      <c r="C15" s="257" t="s">
        <v>95</v>
      </c>
      <c r="D15" s="499">
        <v>46123</v>
      </c>
      <c r="E15" s="499">
        <v>46123</v>
      </c>
      <c r="F15" s="259"/>
      <c r="G15" s="260"/>
      <c r="H15" s="260"/>
    </row>
    <row r="16" spans="1:12" ht="33" x14ac:dyDescent="0.2">
      <c r="B16" s="256"/>
      <c r="C16" s="257"/>
      <c r="D16" s="261" t="s">
        <v>567</v>
      </c>
      <c r="E16" s="261" t="s">
        <v>96</v>
      </c>
      <c r="F16" s="261"/>
      <c r="G16" s="260"/>
      <c r="H16" s="260"/>
    </row>
    <row r="17" spans="2:12" ht="22.5" x14ac:dyDescent="0.2">
      <c r="B17" s="262" t="s">
        <v>97</v>
      </c>
      <c r="C17" s="536" t="s">
        <v>98</v>
      </c>
      <c r="D17" s="536"/>
      <c r="E17" s="263"/>
      <c r="F17" s="263"/>
      <c r="G17" s="259"/>
      <c r="H17" s="260"/>
    </row>
    <row r="18" spans="2:12" ht="16.5" x14ac:dyDescent="0.2">
      <c r="B18" s="264" t="s">
        <v>99</v>
      </c>
      <c r="C18" s="533" t="s">
        <v>100</v>
      </c>
      <c r="D18" s="534"/>
      <c r="E18" s="263"/>
      <c r="F18" s="263"/>
      <c r="G18" s="259"/>
      <c r="H18" s="260"/>
    </row>
    <row r="19" spans="2:12" ht="20.25" customHeight="1" thickBot="1" x14ac:dyDescent="0.25">
      <c r="B19" s="264"/>
      <c r="C19" s="482" t="s">
        <v>101</v>
      </c>
      <c r="D19" s="481"/>
      <c r="E19" s="263"/>
      <c r="F19" s="263"/>
      <c r="G19" s="259"/>
      <c r="H19" s="260"/>
    </row>
    <row r="20" spans="2:12" ht="33.75" hidden="1" thickBot="1" x14ac:dyDescent="0.25">
      <c r="B20" s="474"/>
      <c r="C20" s="474" t="s">
        <v>102</v>
      </c>
      <c r="D20" s="476" t="s">
        <v>103</v>
      </c>
      <c r="E20" s="265"/>
      <c r="F20" s="265"/>
      <c r="G20" s="259"/>
      <c r="H20" s="260"/>
    </row>
    <row r="21" spans="2:12" ht="17.25" hidden="1" thickBot="1" x14ac:dyDescent="0.25">
      <c r="B21" s="476" t="s">
        <v>104</v>
      </c>
      <c r="C21" s="266" t="s">
        <v>105</v>
      </c>
      <c r="D21" s="267">
        <f>D23+D54+D82</f>
        <v>0</v>
      </c>
      <c r="E21" s="268"/>
      <c r="F21" s="268"/>
      <c r="G21" s="261"/>
      <c r="H21" s="260"/>
    </row>
    <row r="22" spans="2:12" ht="17.25" hidden="1" thickBot="1" x14ac:dyDescent="0.25">
      <c r="B22" s="476"/>
      <c r="C22" s="269"/>
      <c r="D22" s="267"/>
      <c r="E22" s="268"/>
      <c r="F22" s="268"/>
      <c r="G22" s="261"/>
      <c r="H22" s="260"/>
    </row>
    <row r="23" spans="2:12" s="272" customFormat="1" ht="17.25" hidden="1" thickBot="1" x14ac:dyDescent="0.25">
      <c r="B23" s="476" t="s">
        <v>106</v>
      </c>
      <c r="C23" s="269" t="s">
        <v>107</v>
      </c>
      <c r="D23" s="267">
        <f>SUM(D24:D53)</f>
        <v>0</v>
      </c>
      <c r="E23" s="259"/>
      <c r="F23" s="259"/>
      <c r="G23" s="268"/>
      <c r="H23" s="271"/>
    </row>
    <row r="24" spans="2:12" s="481" customFormat="1" ht="16.5" hidden="1" x14ac:dyDescent="0.2">
      <c r="B24" s="273"/>
      <c r="C24" s="274" t="s">
        <v>29</v>
      </c>
      <c r="D24" s="275"/>
      <c r="E24" s="276"/>
      <c r="F24" s="277"/>
      <c r="G24" s="278"/>
      <c r="H24" s="276"/>
      <c r="I24" s="278"/>
      <c r="J24" s="276"/>
      <c r="K24" s="279"/>
      <c r="L24" s="278"/>
    </row>
    <row r="25" spans="2:12" s="481" customFormat="1" ht="16.5" hidden="1" x14ac:dyDescent="0.2">
      <c r="B25" s="273"/>
      <c r="C25" s="274" t="s">
        <v>30</v>
      </c>
      <c r="D25" s="275"/>
      <c r="E25" s="276"/>
      <c r="F25" s="277"/>
      <c r="G25" s="278"/>
      <c r="H25" s="276"/>
      <c r="I25" s="278"/>
      <c r="J25" s="276"/>
      <c r="K25" s="279"/>
      <c r="L25" s="278"/>
    </row>
    <row r="26" spans="2:12" s="481" customFormat="1" ht="16.5" hidden="1" x14ac:dyDescent="0.2">
      <c r="B26" s="273"/>
      <c r="C26" s="274" t="s">
        <v>31</v>
      </c>
      <c r="D26" s="275"/>
      <c r="E26" s="276"/>
      <c r="F26" s="277"/>
      <c r="G26" s="278"/>
      <c r="H26" s="276"/>
      <c r="I26" s="278"/>
      <c r="J26" s="276"/>
      <c r="K26" s="279"/>
      <c r="L26" s="278"/>
    </row>
    <row r="27" spans="2:12" s="481" customFormat="1" ht="16.5" hidden="1" x14ac:dyDescent="0.2">
      <c r="B27" s="273"/>
      <c r="C27" s="274" t="s">
        <v>32</v>
      </c>
      <c r="D27" s="275"/>
      <c r="E27" s="276"/>
      <c r="F27" s="277"/>
      <c r="G27" s="278"/>
      <c r="H27" s="276"/>
      <c r="I27" s="278"/>
      <c r="J27" s="276"/>
      <c r="K27" s="279"/>
      <c r="L27" s="278"/>
    </row>
    <row r="28" spans="2:12" s="481" customFormat="1" ht="16.5" hidden="1" x14ac:dyDescent="0.2">
      <c r="B28" s="273"/>
      <c r="C28" s="274" t="s">
        <v>33</v>
      </c>
      <c r="D28" s="275"/>
      <c r="E28" s="276"/>
      <c r="F28" s="277"/>
      <c r="G28" s="278"/>
      <c r="H28" s="276"/>
      <c r="I28" s="278"/>
      <c r="J28" s="276"/>
      <c r="K28" s="279"/>
      <c r="L28" s="278"/>
    </row>
    <row r="29" spans="2:12" s="481" customFormat="1" ht="16.5" hidden="1" x14ac:dyDescent="0.2">
      <c r="B29" s="273"/>
      <c r="C29" s="274" t="s">
        <v>34</v>
      </c>
      <c r="D29" s="275"/>
      <c r="E29" s="276"/>
      <c r="F29" s="277"/>
      <c r="G29" s="278"/>
      <c r="H29" s="276"/>
      <c r="I29" s="278"/>
      <c r="J29" s="276"/>
      <c r="K29" s="279"/>
      <c r="L29" s="278"/>
    </row>
    <row r="30" spans="2:12" s="481" customFormat="1" ht="16.5" hidden="1" x14ac:dyDescent="0.2">
      <c r="B30" s="273"/>
      <c r="C30" s="274" t="s">
        <v>35</v>
      </c>
      <c r="D30" s="275"/>
      <c r="E30" s="276"/>
      <c r="F30" s="277"/>
      <c r="G30" s="278"/>
      <c r="H30" s="276"/>
      <c r="I30" s="278"/>
      <c r="J30" s="276"/>
      <c r="K30" s="279"/>
      <c r="L30" s="278"/>
    </row>
    <row r="31" spans="2:12" s="481" customFormat="1" ht="16.5" hidden="1" x14ac:dyDescent="0.2">
      <c r="B31" s="273"/>
      <c r="C31" s="274" t="s">
        <v>36</v>
      </c>
      <c r="D31" s="275"/>
      <c r="E31" s="276"/>
      <c r="F31" s="277"/>
      <c r="G31" s="278"/>
      <c r="H31" s="276"/>
      <c r="I31" s="278"/>
      <c r="J31" s="276"/>
      <c r="K31" s="279"/>
      <c r="L31" s="278"/>
    </row>
    <row r="32" spans="2:12" s="481" customFormat="1" ht="16.5" hidden="1" x14ac:dyDescent="0.2">
      <c r="B32" s="273"/>
      <c r="C32" s="274" t="s">
        <v>50</v>
      </c>
      <c r="D32" s="275"/>
      <c r="E32" s="276"/>
      <c r="F32" s="280"/>
      <c r="G32" s="278"/>
      <c r="H32" s="276"/>
      <c r="I32" s="278"/>
      <c r="J32" s="276"/>
      <c r="K32" s="279"/>
      <c r="L32" s="278"/>
    </row>
    <row r="33" spans="2:12" s="481" customFormat="1" ht="16.5" hidden="1" x14ac:dyDescent="0.2">
      <c r="B33" s="273"/>
      <c r="C33" s="274" t="s">
        <v>37</v>
      </c>
      <c r="D33" s="275"/>
      <c r="E33" s="276"/>
      <c r="F33" s="277"/>
      <c r="G33" s="278"/>
      <c r="H33" s="281"/>
      <c r="I33" s="278"/>
      <c r="J33" s="276"/>
      <c r="K33" s="279"/>
      <c r="L33" s="278"/>
    </row>
    <row r="34" spans="2:12" s="481" customFormat="1" ht="16.5" hidden="1" x14ac:dyDescent="0.2">
      <c r="B34" s="273"/>
      <c r="C34" s="274" t="s">
        <v>55</v>
      </c>
      <c r="D34" s="275"/>
      <c r="E34" s="276"/>
      <c r="F34" s="277"/>
      <c r="G34" s="278"/>
      <c r="H34" s="276"/>
      <c r="I34" s="278"/>
      <c r="J34" s="276"/>
      <c r="K34" s="279"/>
      <c r="L34" s="278"/>
    </row>
    <row r="35" spans="2:12" s="481" customFormat="1" ht="16.5" hidden="1" x14ac:dyDescent="0.2">
      <c r="B35" s="273"/>
      <c r="C35" s="274" t="s">
        <v>40</v>
      </c>
      <c r="D35" s="275"/>
      <c r="E35" s="276"/>
      <c r="F35" s="277"/>
      <c r="G35" s="278"/>
      <c r="H35" s="276"/>
      <c r="I35" s="278"/>
      <c r="J35" s="276"/>
      <c r="K35" s="279"/>
      <c r="L35" s="278"/>
    </row>
    <row r="36" spans="2:12" s="481" customFormat="1" ht="16.5" hidden="1" x14ac:dyDescent="0.2">
      <c r="B36" s="273"/>
      <c r="C36" s="274" t="s">
        <v>41</v>
      </c>
      <c r="D36" s="275"/>
      <c r="E36" s="276"/>
      <c r="F36" s="277"/>
      <c r="G36" s="278"/>
      <c r="H36" s="276"/>
      <c r="I36" s="278"/>
      <c r="J36" s="276"/>
      <c r="K36" s="279"/>
      <c r="L36" s="278"/>
    </row>
    <row r="37" spans="2:12" s="481" customFormat="1" ht="16.5" hidden="1" x14ac:dyDescent="0.2">
      <c r="B37" s="273"/>
      <c r="C37" s="274" t="s">
        <v>42</v>
      </c>
      <c r="D37" s="275"/>
      <c r="E37" s="276"/>
      <c r="F37" s="277"/>
      <c r="G37" s="278"/>
      <c r="H37" s="276"/>
      <c r="I37" s="278"/>
      <c r="J37" s="276"/>
      <c r="K37" s="279"/>
      <c r="L37" s="278"/>
    </row>
    <row r="38" spans="2:12" s="481" customFormat="1" ht="16.5" hidden="1" x14ac:dyDescent="0.2">
      <c r="B38" s="273"/>
      <c r="C38" s="274" t="s">
        <v>43</v>
      </c>
      <c r="D38" s="275"/>
      <c r="E38" s="276"/>
      <c r="F38" s="277"/>
      <c r="G38" s="278"/>
      <c r="H38" s="276"/>
      <c r="I38" s="278"/>
      <c r="J38" s="276"/>
      <c r="K38" s="279"/>
      <c r="L38" s="278"/>
    </row>
    <row r="39" spans="2:12" s="481" customFormat="1" ht="16.5" hidden="1" x14ac:dyDescent="0.2">
      <c r="B39" s="273"/>
      <c r="C39" s="274" t="s">
        <v>44</v>
      </c>
      <c r="D39" s="275"/>
      <c r="E39" s="276"/>
      <c r="F39" s="277"/>
      <c r="G39" s="278"/>
      <c r="H39" s="276"/>
      <c r="I39" s="278"/>
      <c r="J39" s="276"/>
      <c r="K39" s="279"/>
      <c r="L39" s="278"/>
    </row>
    <row r="40" spans="2:12" s="481" customFormat="1" ht="16.5" hidden="1" x14ac:dyDescent="0.2">
      <c r="B40" s="273"/>
      <c r="C40" s="274" t="s">
        <v>45</v>
      </c>
      <c r="D40" s="275"/>
      <c r="E40" s="276"/>
      <c r="F40" s="277"/>
      <c r="G40" s="278"/>
      <c r="H40" s="276"/>
      <c r="I40" s="278"/>
      <c r="J40" s="276"/>
      <c r="K40" s="279"/>
      <c r="L40" s="278"/>
    </row>
    <row r="41" spans="2:12" s="481" customFormat="1" ht="16.5" hidden="1" x14ac:dyDescent="0.2">
      <c r="B41" s="273"/>
      <c r="C41" s="274" t="s">
        <v>46</v>
      </c>
      <c r="D41" s="275"/>
      <c r="E41" s="276"/>
      <c r="F41" s="277"/>
      <c r="G41" s="278"/>
      <c r="H41" s="276"/>
      <c r="I41" s="278"/>
      <c r="J41" s="276"/>
      <c r="K41" s="279"/>
      <c r="L41" s="278"/>
    </row>
    <row r="42" spans="2:12" s="481" customFormat="1" ht="16.5" hidden="1" x14ac:dyDescent="0.2">
      <c r="B42" s="273"/>
      <c r="C42" s="274" t="s">
        <v>47</v>
      </c>
      <c r="D42" s="275"/>
      <c r="E42" s="276"/>
      <c r="F42" s="277"/>
      <c r="G42" s="278"/>
      <c r="H42" s="276"/>
      <c r="I42" s="278"/>
      <c r="J42" s="276"/>
      <c r="K42" s="279"/>
      <c r="L42" s="278"/>
    </row>
    <row r="43" spans="2:12" s="481" customFormat="1" ht="16.5" hidden="1" x14ac:dyDescent="0.2">
      <c r="B43" s="273"/>
      <c r="C43" s="274" t="s">
        <v>48</v>
      </c>
      <c r="D43" s="275"/>
      <c r="E43" s="276"/>
      <c r="F43" s="277"/>
      <c r="G43" s="278"/>
      <c r="H43" s="276"/>
      <c r="I43" s="278"/>
      <c r="J43" s="276"/>
      <c r="K43" s="279"/>
      <c r="L43" s="278"/>
    </row>
    <row r="44" spans="2:12" s="481" customFormat="1" ht="16.5" hidden="1" x14ac:dyDescent="0.2">
      <c r="B44" s="273"/>
      <c r="C44" s="274" t="s">
        <v>49</v>
      </c>
      <c r="D44" s="275"/>
      <c r="E44" s="276"/>
      <c r="F44" s="277"/>
      <c r="G44" s="278"/>
      <c r="H44" s="276"/>
      <c r="I44" s="278"/>
      <c r="J44" s="276"/>
      <c r="K44" s="279"/>
      <c r="L44" s="278"/>
    </row>
    <row r="45" spans="2:12" s="481" customFormat="1" ht="16.5" hidden="1" x14ac:dyDescent="0.2">
      <c r="B45" s="273"/>
      <c r="C45" s="274" t="s">
        <v>56</v>
      </c>
      <c r="D45" s="275"/>
      <c r="E45" s="276"/>
      <c r="F45" s="277"/>
      <c r="G45" s="278"/>
      <c r="H45" s="276"/>
      <c r="I45" s="278"/>
      <c r="J45" s="276"/>
      <c r="K45" s="279"/>
      <c r="L45" s="278"/>
    </row>
    <row r="46" spans="2:12" s="481" customFormat="1" ht="16.5" hidden="1" x14ac:dyDescent="0.2">
      <c r="B46" s="273"/>
      <c r="C46" s="274" t="s">
        <v>57</v>
      </c>
      <c r="D46" s="275"/>
      <c r="E46" s="276"/>
      <c r="F46" s="277"/>
      <c r="G46" s="278"/>
      <c r="H46" s="276"/>
      <c r="I46" s="278"/>
      <c r="J46" s="276"/>
      <c r="K46" s="279"/>
      <c r="L46" s="278"/>
    </row>
    <row r="47" spans="2:12" s="481" customFormat="1" ht="16.5" hidden="1" x14ac:dyDescent="0.2">
      <c r="B47" s="273"/>
      <c r="C47" s="274" t="s">
        <v>58</v>
      </c>
      <c r="D47" s="275"/>
      <c r="E47" s="276"/>
      <c r="F47" s="277"/>
      <c r="G47" s="278"/>
      <c r="H47" s="276"/>
      <c r="I47" s="278"/>
      <c r="J47" s="276"/>
      <c r="K47" s="279"/>
      <c r="L47" s="278"/>
    </row>
    <row r="48" spans="2:12" s="481" customFormat="1" ht="16.5" hidden="1" x14ac:dyDescent="0.2">
      <c r="B48" s="273"/>
      <c r="C48" s="274" t="s">
        <v>59</v>
      </c>
      <c r="D48" s="275"/>
      <c r="E48" s="276"/>
      <c r="F48" s="277"/>
      <c r="G48" s="278"/>
      <c r="H48" s="276"/>
      <c r="I48" s="278"/>
      <c r="J48" s="276"/>
      <c r="K48" s="279"/>
      <c r="L48" s="278"/>
    </row>
    <row r="49" spans="2:12" s="481" customFormat="1" ht="16.5" hidden="1" x14ac:dyDescent="0.2">
      <c r="B49" s="273"/>
      <c r="C49" s="274" t="s">
        <v>60</v>
      </c>
      <c r="D49" s="275"/>
      <c r="E49" s="276"/>
      <c r="F49" s="277"/>
      <c r="G49" s="278"/>
      <c r="H49" s="276"/>
      <c r="I49" s="278"/>
      <c r="J49" s="276"/>
      <c r="K49" s="279"/>
      <c r="L49" s="278"/>
    </row>
    <row r="50" spans="2:12" s="481" customFormat="1" ht="33" hidden="1" x14ac:dyDescent="0.2">
      <c r="B50" s="273"/>
      <c r="C50" s="274" t="s">
        <v>539</v>
      </c>
      <c r="D50" s="283"/>
      <c r="E50" s="276"/>
      <c r="F50" s="277"/>
      <c r="G50" s="278"/>
      <c r="H50" s="276"/>
      <c r="I50" s="278"/>
      <c r="J50" s="276"/>
      <c r="K50" s="279"/>
      <c r="L50" s="278"/>
    </row>
    <row r="51" spans="2:12" s="481" customFormat="1" ht="33" hidden="1" x14ac:dyDescent="0.2">
      <c r="B51" s="273"/>
      <c r="C51" s="274" t="s">
        <v>527</v>
      </c>
      <c r="D51" s="283"/>
      <c r="E51" s="276"/>
      <c r="F51" s="277"/>
      <c r="G51" s="278"/>
      <c r="H51" s="276"/>
      <c r="I51" s="278"/>
      <c r="J51" s="276"/>
      <c r="K51" s="279"/>
      <c r="L51" s="278"/>
    </row>
    <row r="52" spans="2:12" s="481" customFormat="1" ht="16.5" hidden="1" x14ac:dyDescent="0.2">
      <c r="B52" s="273"/>
      <c r="C52" s="282" t="s">
        <v>53</v>
      </c>
      <c r="D52" s="283"/>
      <c r="E52" s="276"/>
      <c r="F52" s="277"/>
      <c r="G52" s="278"/>
      <c r="H52" s="276"/>
      <c r="I52" s="278"/>
      <c r="J52" s="276"/>
      <c r="K52" s="279"/>
      <c r="L52" s="278"/>
    </row>
    <row r="53" spans="2:12" s="481" customFormat="1" ht="33.75" hidden="1" thickBot="1" x14ac:dyDescent="0.25">
      <c r="B53" s="273"/>
      <c r="C53" s="282" t="s">
        <v>523</v>
      </c>
      <c r="D53" s="283"/>
      <c r="E53" s="276"/>
      <c r="F53" s="277"/>
      <c r="G53" s="278"/>
      <c r="H53" s="276"/>
      <c r="I53" s="278"/>
      <c r="J53" s="276"/>
      <c r="K53" s="279"/>
      <c r="L53" s="278"/>
    </row>
    <row r="54" spans="2:12" s="481" customFormat="1" ht="17.25" hidden="1" thickBot="1" x14ac:dyDescent="0.25">
      <c r="B54" s="476" t="s">
        <v>108</v>
      </c>
      <c r="C54" s="269" t="s">
        <v>109</v>
      </c>
      <c r="D54" s="267">
        <f>SUM(D55:D81)</f>
        <v>0</v>
      </c>
      <c r="E54" s="276"/>
      <c r="F54" s="276"/>
      <c r="G54" s="276"/>
      <c r="H54" s="276"/>
      <c r="I54" s="276"/>
      <c r="J54" s="276"/>
      <c r="K54" s="276"/>
      <c r="L54" s="276"/>
    </row>
    <row r="55" spans="2:12" s="481" customFormat="1" ht="16.5" hidden="1" x14ac:dyDescent="0.2">
      <c r="B55" s="285"/>
      <c r="C55" s="258" t="s">
        <v>538</v>
      </c>
      <c r="D55" s="286"/>
      <c r="E55" s="276"/>
      <c r="F55" s="277"/>
      <c r="G55" s="278"/>
      <c r="H55" s="276"/>
      <c r="I55" s="278"/>
      <c r="J55" s="276"/>
      <c r="K55" s="279"/>
      <c r="L55" s="278"/>
    </row>
    <row r="56" spans="2:12" s="481" customFormat="1" ht="16.5" hidden="1" x14ac:dyDescent="0.2">
      <c r="B56" s="273"/>
      <c r="C56" s="274" t="s">
        <v>29</v>
      </c>
      <c r="D56" s="275"/>
      <c r="E56" s="276"/>
      <c r="F56" s="277"/>
      <c r="G56" s="278"/>
      <c r="H56" s="276"/>
      <c r="I56" s="278"/>
      <c r="J56" s="276"/>
      <c r="K56" s="279"/>
      <c r="L56" s="278"/>
    </row>
    <row r="57" spans="2:12" s="481" customFormat="1" ht="16.5" hidden="1" x14ac:dyDescent="0.2">
      <c r="B57" s="273"/>
      <c r="C57" s="274" t="s">
        <v>30</v>
      </c>
      <c r="D57" s="275"/>
      <c r="E57" s="276"/>
      <c r="F57" s="277"/>
      <c r="G57" s="278"/>
      <c r="H57" s="276"/>
      <c r="I57" s="278"/>
      <c r="J57" s="276"/>
      <c r="K57" s="279"/>
      <c r="L57" s="278"/>
    </row>
    <row r="58" spans="2:12" s="481" customFormat="1" ht="16.5" hidden="1" x14ac:dyDescent="0.2">
      <c r="B58" s="273"/>
      <c r="C58" s="274" t="s">
        <v>31</v>
      </c>
      <c r="D58" s="275"/>
      <c r="E58" s="276"/>
      <c r="F58" s="277"/>
      <c r="G58" s="278"/>
      <c r="H58" s="276"/>
      <c r="I58" s="278"/>
      <c r="J58" s="276"/>
      <c r="K58" s="279"/>
      <c r="L58" s="278"/>
    </row>
    <row r="59" spans="2:12" s="481" customFormat="1" ht="16.5" hidden="1" x14ac:dyDescent="0.2">
      <c r="B59" s="273"/>
      <c r="C59" s="274" t="s">
        <v>32</v>
      </c>
      <c r="D59" s="275"/>
      <c r="E59" s="276"/>
      <c r="F59" s="277"/>
      <c r="G59" s="278"/>
      <c r="H59" s="276"/>
      <c r="I59" s="278"/>
      <c r="J59" s="276"/>
      <c r="K59" s="279"/>
      <c r="L59" s="278"/>
    </row>
    <row r="60" spans="2:12" s="481" customFormat="1" ht="16.5" hidden="1" x14ac:dyDescent="0.2">
      <c r="B60" s="273"/>
      <c r="C60" s="274" t="s">
        <v>33</v>
      </c>
      <c r="D60" s="275"/>
      <c r="E60" s="276"/>
      <c r="F60" s="277"/>
      <c r="G60" s="278"/>
      <c r="H60" s="276"/>
      <c r="I60" s="278"/>
      <c r="J60" s="276"/>
      <c r="K60" s="279"/>
      <c r="L60" s="278"/>
    </row>
    <row r="61" spans="2:12" s="481" customFormat="1" ht="16.5" hidden="1" x14ac:dyDescent="0.2">
      <c r="B61" s="273"/>
      <c r="C61" s="274" t="s">
        <v>34</v>
      </c>
      <c r="D61" s="275"/>
      <c r="E61" s="276"/>
      <c r="F61" s="277"/>
      <c r="G61" s="278"/>
      <c r="H61" s="276"/>
      <c r="I61" s="278"/>
      <c r="J61" s="276"/>
      <c r="K61" s="279"/>
      <c r="L61" s="278"/>
    </row>
    <row r="62" spans="2:12" s="481" customFormat="1" ht="16.5" hidden="1" x14ac:dyDescent="0.2">
      <c r="B62" s="273"/>
      <c r="C62" s="274" t="s">
        <v>35</v>
      </c>
      <c r="D62" s="275"/>
      <c r="E62" s="276"/>
      <c r="F62" s="277"/>
      <c r="G62" s="278"/>
      <c r="H62" s="276"/>
      <c r="I62" s="278"/>
      <c r="J62" s="276"/>
      <c r="K62" s="279"/>
      <c r="L62" s="278"/>
    </row>
    <row r="63" spans="2:12" s="481" customFormat="1" ht="16.5" hidden="1" x14ac:dyDescent="0.2">
      <c r="B63" s="273"/>
      <c r="C63" s="274" t="s">
        <v>36</v>
      </c>
      <c r="D63" s="275"/>
      <c r="E63" s="276"/>
      <c r="F63" s="277"/>
      <c r="G63" s="278"/>
      <c r="H63" s="276"/>
      <c r="I63" s="278"/>
      <c r="J63" s="276"/>
      <c r="K63" s="279"/>
      <c r="L63" s="278"/>
    </row>
    <row r="64" spans="2:12" s="481" customFormat="1" ht="16.5" hidden="1" x14ac:dyDescent="0.2">
      <c r="B64" s="273"/>
      <c r="C64" s="274" t="s">
        <v>50</v>
      </c>
      <c r="D64" s="275"/>
      <c r="E64" s="276"/>
      <c r="F64" s="280"/>
      <c r="G64" s="278"/>
      <c r="H64" s="276"/>
      <c r="I64" s="278"/>
      <c r="J64" s="276"/>
      <c r="K64" s="279"/>
      <c r="L64" s="278"/>
    </row>
    <row r="65" spans="2:12" s="481" customFormat="1" ht="16.5" hidden="1" x14ac:dyDescent="0.2">
      <c r="B65" s="273"/>
      <c r="C65" s="274" t="s">
        <v>37</v>
      </c>
      <c r="D65" s="275"/>
      <c r="E65" s="276"/>
      <c r="F65" s="277"/>
      <c r="G65" s="278"/>
      <c r="H65" s="281"/>
      <c r="I65" s="278"/>
      <c r="J65" s="276"/>
      <c r="K65" s="279"/>
      <c r="L65" s="278"/>
    </row>
    <row r="66" spans="2:12" s="481" customFormat="1" ht="16.5" hidden="1" x14ac:dyDescent="0.2">
      <c r="B66" s="273"/>
      <c r="C66" s="274" t="s">
        <v>40</v>
      </c>
      <c r="D66" s="275"/>
      <c r="E66" s="276"/>
      <c r="F66" s="277"/>
      <c r="G66" s="278"/>
      <c r="H66" s="276"/>
      <c r="I66" s="278"/>
      <c r="J66" s="276"/>
      <c r="K66" s="279"/>
      <c r="L66" s="278"/>
    </row>
    <row r="67" spans="2:12" s="481" customFormat="1" ht="16.5" hidden="1" x14ac:dyDescent="0.2">
      <c r="B67" s="273"/>
      <c r="C67" s="274" t="s">
        <v>41</v>
      </c>
      <c r="D67" s="275"/>
      <c r="E67" s="276"/>
      <c r="F67" s="277"/>
      <c r="G67" s="278"/>
      <c r="H67" s="276"/>
      <c r="I67" s="278"/>
      <c r="J67" s="276"/>
      <c r="K67" s="279"/>
      <c r="L67" s="278"/>
    </row>
    <row r="68" spans="2:12" s="481" customFormat="1" ht="16.5" hidden="1" x14ac:dyDescent="0.2">
      <c r="B68" s="273"/>
      <c r="C68" s="274" t="s">
        <v>42</v>
      </c>
      <c r="D68" s="275"/>
      <c r="E68" s="276"/>
      <c r="F68" s="277"/>
      <c r="G68" s="278"/>
      <c r="H68" s="276"/>
      <c r="I68" s="278"/>
      <c r="J68" s="276"/>
      <c r="K68" s="279"/>
      <c r="L68" s="278"/>
    </row>
    <row r="69" spans="2:12" s="481" customFormat="1" ht="16.5" hidden="1" x14ac:dyDescent="0.2">
      <c r="B69" s="273"/>
      <c r="C69" s="274" t="s">
        <v>43</v>
      </c>
      <c r="D69" s="275"/>
      <c r="E69" s="276"/>
      <c r="F69" s="277"/>
      <c r="G69" s="278"/>
      <c r="H69" s="276"/>
      <c r="I69" s="278"/>
      <c r="J69" s="276"/>
      <c r="K69" s="279"/>
      <c r="L69" s="278"/>
    </row>
    <row r="70" spans="2:12" s="481" customFormat="1" ht="16.5" hidden="1" x14ac:dyDescent="0.2">
      <c r="B70" s="273"/>
      <c r="C70" s="274" t="s">
        <v>44</v>
      </c>
      <c r="D70" s="275"/>
      <c r="E70" s="276"/>
      <c r="F70" s="277"/>
      <c r="G70" s="278"/>
      <c r="H70" s="276"/>
      <c r="I70" s="278"/>
      <c r="J70" s="276"/>
      <c r="K70" s="279"/>
      <c r="L70" s="278"/>
    </row>
    <row r="71" spans="2:12" s="481" customFormat="1" ht="16.5" hidden="1" x14ac:dyDescent="0.2">
      <c r="B71" s="273"/>
      <c r="C71" s="274" t="s">
        <v>45</v>
      </c>
      <c r="D71" s="275"/>
      <c r="E71" s="276"/>
      <c r="F71" s="277"/>
      <c r="G71" s="278"/>
      <c r="H71" s="276"/>
      <c r="I71" s="278"/>
      <c r="J71" s="276"/>
      <c r="K71" s="279"/>
      <c r="L71" s="278"/>
    </row>
    <row r="72" spans="2:12" s="481" customFormat="1" ht="16.5" hidden="1" x14ac:dyDescent="0.2">
      <c r="B72" s="273"/>
      <c r="C72" s="274" t="s">
        <v>46</v>
      </c>
      <c r="D72" s="275"/>
      <c r="E72" s="276"/>
      <c r="F72" s="277"/>
      <c r="G72" s="278"/>
      <c r="H72" s="276"/>
      <c r="I72" s="278"/>
      <c r="J72" s="276"/>
      <c r="K72" s="279"/>
      <c r="L72" s="278"/>
    </row>
    <row r="73" spans="2:12" s="481" customFormat="1" ht="16.5" hidden="1" x14ac:dyDescent="0.2">
      <c r="B73" s="273"/>
      <c r="C73" s="274" t="s">
        <v>47</v>
      </c>
      <c r="D73" s="275"/>
      <c r="E73" s="276"/>
      <c r="F73" s="277"/>
      <c r="G73" s="278"/>
      <c r="H73" s="276"/>
      <c r="I73" s="278"/>
      <c r="J73" s="276"/>
      <c r="K73" s="279"/>
      <c r="L73" s="278"/>
    </row>
    <row r="74" spans="2:12" s="481" customFormat="1" ht="16.5" hidden="1" x14ac:dyDescent="0.2">
      <c r="B74" s="273"/>
      <c r="C74" s="274" t="s">
        <v>48</v>
      </c>
      <c r="D74" s="275"/>
      <c r="E74" s="276"/>
      <c r="F74" s="277"/>
      <c r="G74" s="278"/>
      <c r="H74" s="276"/>
      <c r="I74" s="278"/>
      <c r="J74" s="276"/>
      <c r="K74" s="279"/>
      <c r="L74" s="278"/>
    </row>
    <row r="75" spans="2:12" s="481" customFormat="1" ht="16.5" hidden="1" x14ac:dyDescent="0.2">
      <c r="B75" s="273"/>
      <c r="C75" s="274" t="s">
        <v>49</v>
      </c>
      <c r="D75" s="275"/>
      <c r="E75" s="276"/>
      <c r="F75" s="277"/>
      <c r="G75" s="278"/>
      <c r="H75" s="276"/>
      <c r="I75" s="278"/>
      <c r="J75" s="276"/>
      <c r="K75" s="279"/>
      <c r="L75" s="278"/>
    </row>
    <row r="76" spans="2:12" s="481" customFormat="1" ht="16.5" hidden="1" x14ac:dyDescent="0.2">
      <c r="B76" s="273"/>
      <c r="C76" s="274" t="s">
        <v>56</v>
      </c>
      <c r="D76" s="275"/>
      <c r="E76" s="276"/>
      <c r="F76" s="277"/>
      <c r="G76" s="278"/>
      <c r="H76" s="276"/>
      <c r="I76" s="278"/>
      <c r="J76" s="276"/>
      <c r="K76" s="279"/>
      <c r="L76" s="278"/>
    </row>
    <row r="77" spans="2:12" s="481" customFormat="1" ht="16.5" hidden="1" x14ac:dyDescent="0.2">
      <c r="B77" s="273"/>
      <c r="C77" s="274" t="s">
        <v>57</v>
      </c>
      <c r="D77" s="275"/>
      <c r="E77" s="276"/>
      <c r="F77" s="277"/>
      <c r="G77" s="278"/>
      <c r="H77" s="276"/>
      <c r="I77" s="278"/>
      <c r="J77" s="276"/>
      <c r="K77" s="279"/>
      <c r="L77" s="278"/>
    </row>
    <row r="78" spans="2:12" s="481" customFormat="1" ht="16.5" hidden="1" x14ac:dyDescent="0.2">
      <c r="B78" s="273"/>
      <c r="C78" s="274" t="s">
        <v>58</v>
      </c>
      <c r="D78" s="275"/>
      <c r="E78" s="276"/>
      <c r="F78" s="277"/>
      <c r="G78" s="278"/>
      <c r="H78" s="276"/>
      <c r="I78" s="278"/>
      <c r="J78" s="276"/>
      <c r="K78" s="279"/>
      <c r="L78" s="278"/>
    </row>
    <row r="79" spans="2:12" s="481" customFormat="1" ht="16.5" hidden="1" x14ac:dyDescent="0.2">
      <c r="B79" s="273"/>
      <c r="C79" s="274" t="s">
        <v>59</v>
      </c>
      <c r="D79" s="275"/>
      <c r="E79" s="276"/>
      <c r="F79" s="277"/>
      <c r="G79" s="278"/>
      <c r="H79" s="276"/>
      <c r="I79" s="278"/>
      <c r="J79" s="276"/>
      <c r="K79" s="279"/>
      <c r="L79" s="278"/>
    </row>
    <row r="80" spans="2:12" s="481" customFormat="1" ht="33" hidden="1" x14ac:dyDescent="0.2">
      <c r="B80" s="273"/>
      <c r="C80" s="274" t="s">
        <v>539</v>
      </c>
      <c r="D80" s="275"/>
      <c r="E80" s="276"/>
      <c r="F80" s="277"/>
      <c r="G80" s="278"/>
      <c r="H80" s="276"/>
      <c r="I80" s="278"/>
      <c r="J80" s="276"/>
      <c r="K80" s="279"/>
      <c r="L80" s="278"/>
    </row>
    <row r="81" spans="2:12" s="481" customFormat="1" ht="33.75" hidden="1" thickBot="1" x14ac:dyDescent="0.25">
      <c r="B81" s="273"/>
      <c r="C81" s="274" t="s">
        <v>527</v>
      </c>
      <c r="D81" s="275"/>
      <c r="E81" s="276"/>
      <c r="F81" s="277"/>
      <c r="G81" s="278"/>
      <c r="H81" s="276"/>
      <c r="I81" s="278"/>
      <c r="J81" s="276"/>
      <c r="K81" s="279"/>
      <c r="L81" s="278"/>
    </row>
    <row r="82" spans="2:12" s="481" customFormat="1" ht="17.25" hidden="1" thickBot="1" x14ac:dyDescent="0.25">
      <c r="B82" s="476" t="s">
        <v>288</v>
      </c>
      <c r="C82" s="269" t="s">
        <v>540</v>
      </c>
      <c r="D82" s="267">
        <f>SUM(D83:D89)</f>
        <v>0</v>
      </c>
      <c r="E82" s="276"/>
      <c r="F82" s="277"/>
      <c r="G82" s="278"/>
      <c r="H82" s="276"/>
      <c r="I82" s="278"/>
      <c r="J82" s="276"/>
      <c r="K82" s="279"/>
      <c r="L82" s="278"/>
    </row>
    <row r="83" spans="2:12" s="481" customFormat="1" ht="16.5" hidden="1" x14ac:dyDescent="0.2">
      <c r="B83" s="273"/>
      <c r="C83" s="274" t="s">
        <v>29</v>
      </c>
      <c r="D83" s="275"/>
      <c r="E83" s="276"/>
      <c r="F83" s="277"/>
      <c r="G83" s="278"/>
      <c r="H83" s="276"/>
      <c r="I83" s="278"/>
      <c r="J83" s="276"/>
      <c r="K83" s="279"/>
      <c r="L83" s="278"/>
    </row>
    <row r="84" spans="2:12" s="481" customFormat="1" ht="16.5" hidden="1" x14ac:dyDescent="0.2">
      <c r="B84" s="273"/>
      <c r="C84" s="274" t="s">
        <v>43</v>
      </c>
      <c r="D84" s="275"/>
      <c r="E84" s="276"/>
      <c r="F84" s="277"/>
      <c r="G84" s="278"/>
      <c r="H84" s="276"/>
      <c r="I84" s="278"/>
      <c r="J84" s="276"/>
      <c r="K84" s="279"/>
      <c r="L84" s="278"/>
    </row>
    <row r="85" spans="2:12" s="481" customFormat="1" ht="16.5" hidden="1" x14ac:dyDescent="0.2">
      <c r="B85" s="273"/>
      <c r="C85" s="274" t="s">
        <v>36</v>
      </c>
      <c r="D85" s="275"/>
      <c r="E85" s="276"/>
      <c r="F85" s="277"/>
      <c r="G85" s="278"/>
      <c r="H85" s="276"/>
      <c r="I85" s="278"/>
      <c r="J85" s="276"/>
      <c r="K85" s="279"/>
      <c r="L85" s="278"/>
    </row>
    <row r="86" spans="2:12" s="481" customFormat="1" ht="16.5" hidden="1" x14ac:dyDescent="0.2">
      <c r="B86" s="273"/>
      <c r="C86" s="274" t="s">
        <v>32</v>
      </c>
      <c r="D86" s="275"/>
      <c r="E86" s="276"/>
      <c r="F86" s="277"/>
      <c r="G86" s="278"/>
      <c r="H86" s="276"/>
      <c r="I86" s="278"/>
      <c r="J86" s="276"/>
      <c r="K86" s="279"/>
      <c r="L86" s="278"/>
    </row>
    <row r="87" spans="2:12" s="481" customFormat="1" ht="16.5" hidden="1" x14ac:dyDescent="0.2">
      <c r="B87" s="273"/>
      <c r="C87" s="274" t="s">
        <v>45</v>
      </c>
      <c r="D87" s="275"/>
      <c r="E87" s="276"/>
      <c r="F87" s="277"/>
      <c r="G87" s="278"/>
      <c r="H87" s="276"/>
      <c r="I87" s="278"/>
      <c r="J87" s="276"/>
      <c r="K87" s="279"/>
      <c r="L87" s="278"/>
    </row>
    <row r="88" spans="2:12" s="481" customFormat="1" ht="16.5" hidden="1" x14ac:dyDescent="0.2">
      <c r="B88" s="273"/>
      <c r="C88" s="274" t="s">
        <v>541</v>
      </c>
      <c r="D88" s="275"/>
      <c r="E88" s="276"/>
      <c r="F88" s="277"/>
      <c r="G88" s="278"/>
      <c r="H88" s="276"/>
      <c r="I88" s="278"/>
      <c r="J88" s="276"/>
      <c r="K88" s="279"/>
      <c r="L88" s="278"/>
    </row>
    <row r="89" spans="2:12" s="481" customFormat="1" ht="17.25" hidden="1" thickBot="1" x14ac:dyDescent="0.25">
      <c r="B89" s="273"/>
      <c r="C89" s="274" t="s">
        <v>34</v>
      </c>
      <c r="D89" s="275"/>
      <c r="E89" s="276"/>
      <c r="F89" s="277"/>
      <c r="G89" s="278"/>
      <c r="H89" s="276"/>
      <c r="I89" s="278"/>
      <c r="J89" s="276"/>
      <c r="K89" s="279"/>
      <c r="L89" s="278"/>
    </row>
    <row r="90" spans="2:12" ht="17.25" thickBot="1" x14ac:dyDescent="0.25">
      <c r="B90" s="476" t="s">
        <v>110</v>
      </c>
      <c r="C90" s="269" t="s">
        <v>111</v>
      </c>
      <c r="D90" s="267">
        <f>D92+D122</f>
        <v>163988</v>
      </c>
      <c r="E90" s="287"/>
      <c r="F90" s="277"/>
      <c r="G90" s="278" t="b">
        <f>D90-D211-D217-D218-D222-D223-D243-E243-D249=0</f>
        <v>1</v>
      </c>
      <c r="H90" s="260"/>
      <c r="J90" s="288"/>
    </row>
    <row r="91" spans="2:12" ht="17.25" thickBot="1" x14ac:dyDescent="0.25">
      <c r="B91" s="476"/>
      <c r="C91" s="269"/>
      <c r="D91" s="289"/>
      <c r="E91" s="268"/>
      <c r="F91" s="268"/>
      <c r="G91" s="259"/>
      <c r="H91" s="260"/>
      <c r="J91" s="290"/>
    </row>
    <row r="92" spans="2:12" ht="33.75" hidden="1" thickBot="1" x14ac:dyDescent="0.25">
      <c r="B92" s="474" t="s">
        <v>112</v>
      </c>
      <c r="C92" s="269" t="s">
        <v>113</v>
      </c>
      <c r="D92" s="267">
        <f>SUM(D93:D121)</f>
        <v>0</v>
      </c>
      <c r="E92" s="259"/>
      <c r="H92" s="260"/>
      <c r="I92" s="259"/>
      <c r="J92" s="260"/>
      <c r="K92" s="260"/>
    </row>
    <row r="93" spans="2:12" s="481" customFormat="1" ht="16.5" hidden="1" x14ac:dyDescent="0.2">
      <c r="B93" s="285"/>
      <c r="C93" s="291" t="s">
        <v>28</v>
      </c>
      <c r="D93" s="292"/>
      <c r="E93" s="276"/>
      <c r="H93" s="128"/>
      <c r="I93" s="278"/>
      <c r="J93" s="259"/>
      <c r="K93" s="278"/>
      <c r="L93" s="278"/>
    </row>
    <row r="94" spans="2:12" s="481" customFormat="1" ht="16.5" hidden="1" x14ac:dyDescent="0.2">
      <c r="B94" s="273"/>
      <c r="C94" s="293" t="s">
        <v>29</v>
      </c>
      <c r="D94" s="286"/>
      <c r="E94" s="276"/>
      <c r="H94" s="128"/>
      <c r="I94" s="278"/>
      <c r="J94" s="259"/>
      <c r="K94" s="278"/>
      <c r="L94" s="278"/>
    </row>
    <row r="95" spans="2:12" s="481" customFormat="1" ht="16.5" hidden="1" x14ac:dyDescent="0.2">
      <c r="B95" s="273"/>
      <c r="C95" s="294" t="s">
        <v>30</v>
      </c>
      <c r="D95" s="275"/>
      <c r="E95" s="276"/>
      <c r="H95" s="128"/>
      <c r="I95" s="278"/>
      <c r="J95" s="259"/>
      <c r="K95" s="278"/>
      <c r="L95" s="278"/>
    </row>
    <row r="96" spans="2:12" s="481" customFormat="1" ht="16.5" hidden="1" x14ac:dyDescent="0.2">
      <c r="B96" s="273"/>
      <c r="C96" s="294" t="s">
        <v>31</v>
      </c>
      <c r="D96" s="275"/>
      <c r="E96" s="276"/>
      <c r="H96" s="128"/>
      <c r="I96" s="278"/>
      <c r="J96" s="259"/>
      <c r="K96" s="278"/>
      <c r="L96" s="278"/>
    </row>
    <row r="97" spans="2:12" s="481" customFormat="1" ht="16.5" hidden="1" x14ac:dyDescent="0.2">
      <c r="B97" s="273"/>
      <c r="C97" s="294" t="s">
        <v>32</v>
      </c>
      <c r="D97" s="275"/>
      <c r="E97" s="276"/>
      <c r="H97" s="128"/>
      <c r="I97" s="278"/>
      <c r="J97" s="259"/>
      <c r="K97" s="278"/>
      <c r="L97" s="278"/>
    </row>
    <row r="98" spans="2:12" s="481" customFormat="1" ht="16.5" hidden="1" x14ac:dyDescent="0.2">
      <c r="B98" s="273"/>
      <c r="C98" s="294" t="s">
        <v>33</v>
      </c>
      <c r="D98" s="275"/>
      <c r="E98" s="276"/>
      <c r="H98" s="128"/>
      <c r="I98" s="278"/>
      <c r="J98" s="259"/>
      <c r="K98" s="278"/>
      <c r="L98" s="278"/>
    </row>
    <row r="99" spans="2:12" s="481" customFormat="1" ht="16.5" hidden="1" x14ac:dyDescent="0.2">
      <c r="B99" s="273"/>
      <c r="C99" s="294" t="s">
        <v>34</v>
      </c>
      <c r="D99" s="275"/>
      <c r="E99" s="276"/>
      <c r="H99" s="128"/>
      <c r="I99" s="278"/>
      <c r="J99" s="259"/>
      <c r="K99" s="278"/>
      <c r="L99" s="278"/>
    </row>
    <row r="100" spans="2:12" s="481" customFormat="1" ht="16.5" hidden="1" x14ac:dyDescent="0.2">
      <c r="B100" s="273"/>
      <c r="C100" s="294" t="s">
        <v>35</v>
      </c>
      <c r="D100" s="275"/>
      <c r="E100" s="276"/>
      <c r="H100" s="128"/>
      <c r="I100" s="278"/>
      <c r="J100" s="259"/>
      <c r="K100" s="278"/>
      <c r="L100" s="278"/>
    </row>
    <row r="101" spans="2:12" s="481" customFormat="1" ht="16.5" hidden="1" x14ac:dyDescent="0.2">
      <c r="B101" s="273"/>
      <c r="C101" s="294" t="s">
        <v>36</v>
      </c>
      <c r="D101" s="275"/>
      <c r="E101" s="276"/>
      <c r="H101" s="128"/>
      <c r="I101" s="278"/>
      <c r="J101" s="259"/>
      <c r="K101" s="278"/>
      <c r="L101" s="278"/>
    </row>
    <row r="102" spans="2:12" s="481" customFormat="1" ht="16.5" hidden="1" x14ac:dyDescent="0.2">
      <c r="B102" s="273"/>
      <c r="C102" s="294" t="s">
        <v>37</v>
      </c>
      <c r="D102" s="275"/>
      <c r="E102" s="276"/>
      <c r="H102" s="128"/>
      <c r="I102" s="278"/>
      <c r="J102" s="259"/>
      <c r="K102" s="278"/>
      <c r="L102" s="278"/>
    </row>
    <row r="103" spans="2:12" s="481" customFormat="1" ht="16.5" hidden="1" x14ac:dyDescent="0.2">
      <c r="B103" s="273"/>
      <c r="C103" s="294" t="s">
        <v>38</v>
      </c>
      <c r="D103" s="275"/>
      <c r="E103" s="276"/>
      <c r="H103" s="128"/>
      <c r="I103" s="278"/>
      <c r="J103" s="259"/>
      <c r="K103" s="278"/>
      <c r="L103" s="278"/>
    </row>
    <row r="104" spans="2:12" s="481" customFormat="1" ht="16.5" hidden="1" x14ac:dyDescent="0.2">
      <c r="B104" s="273"/>
      <c r="C104" s="294" t="s">
        <v>114</v>
      </c>
      <c r="D104" s="275"/>
      <c r="E104" s="276"/>
      <c r="H104" s="128"/>
      <c r="I104" s="278"/>
      <c r="J104" s="259"/>
      <c r="K104" s="278"/>
      <c r="L104" s="278"/>
    </row>
    <row r="105" spans="2:12" s="481" customFormat="1" ht="16.5" hidden="1" x14ac:dyDescent="0.2">
      <c r="B105" s="273"/>
      <c r="C105" s="294" t="s">
        <v>39</v>
      </c>
      <c r="D105" s="275"/>
      <c r="E105" s="276"/>
      <c r="H105" s="128"/>
      <c r="I105" s="278"/>
      <c r="J105" s="259"/>
      <c r="K105" s="278"/>
      <c r="L105" s="278"/>
    </row>
    <row r="106" spans="2:12" s="481" customFormat="1" ht="16.5" hidden="1" x14ac:dyDescent="0.2">
      <c r="B106" s="273"/>
      <c r="C106" s="294" t="s">
        <v>40</v>
      </c>
      <c r="D106" s="275"/>
      <c r="E106" s="276"/>
      <c r="H106" s="128"/>
      <c r="I106" s="278"/>
      <c r="J106" s="259"/>
      <c r="K106" s="278"/>
      <c r="L106" s="278"/>
    </row>
    <row r="107" spans="2:12" s="481" customFormat="1" ht="16.5" hidden="1" x14ac:dyDescent="0.2">
      <c r="B107" s="273"/>
      <c r="C107" s="294" t="s">
        <v>41</v>
      </c>
      <c r="D107" s="275"/>
      <c r="E107" s="276"/>
      <c r="H107" s="128"/>
      <c r="I107" s="278"/>
      <c r="J107" s="259"/>
      <c r="K107" s="278"/>
      <c r="L107" s="278"/>
    </row>
    <row r="108" spans="2:12" s="481" customFormat="1" ht="16.5" hidden="1" x14ac:dyDescent="0.2">
      <c r="B108" s="273"/>
      <c r="C108" s="294" t="s">
        <v>42</v>
      </c>
      <c r="D108" s="275"/>
      <c r="E108" s="276"/>
      <c r="H108" s="128"/>
      <c r="I108" s="278"/>
      <c r="J108" s="259"/>
      <c r="K108" s="278"/>
      <c r="L108" s="278"/>
    </row>
    <row r="109" spans="2:12" s="481" customFormat="1" ht="16.5" hidden="1" x14ac:dyDescent="0.2">
      <c r="B109" s="273"/>
      <c r="C109" s="294" t="s">
        <v>43</v>
      </c>
      <c r="D109" s="275"/>
      <c r="E109" s="276"/>
      <c r="H109" s="128"/>
      <c r="I109" s="278"/>
      <c r="J109" s="259"/>
      <c r="K109" s="278"/>
      <c r="L109" s="278"/>
    </row>
    <row r="110" spans="2:12" s="481" customFormat="1" ht="16.5" hidden="1" x14ac:dyDescent="0.2">
      <c r="B110" s="273"/>
      <c r="C110" s="294" t="s">
        <v>44</v>
      </c>
      <c r="D110" s="275"/>
      <c r="E110" s="276"/>
      <c r="H110" s="128"/>
      <c r="I110" s="278"/>
      <c r="J110" s="259"/>
      <c r="K110" s="278"/>
      <c r="L110" s="278"/>
    </row>
    <row r="111" spans="2:12" s="481" customFormat="1" ht="16.5" hidden="1" x14ac:dyDescent="0.2">
      <c r="B111" s="273"/>
      <c r="C111" s="294" t="s">
        <v>45</v>
      </c>
      <c r="D111" s="275"/>
      <c r="E111" s="276"/>
      <c r="H111" s="128"/>
      <c r="I111" s="278"/>
      <c r="J111" s="259"/>
      <c r="K111" s="278"/>
      <c r="L111" s="278"/>
    </row>
    <row r="112" spans="2:12" s="481" customFormat="1" ht="16.5" hidden="1" x14ac:dyDescent="0.2">
      <c r="B112" s="273"/>
      <c r="C112" s="294" t="s">
        <v>46</v>
      </c>
      <c r="D112" s="275"/>
      <c r="E112" s="276"/>
      <c r="H112" s="128"/>
      <c r="I112" s="278"/>
      <c r="J112" s="259"/>
      <c r="K112" s="278"/>
      <c r="L112" s="278"/>
    </row>
    <row r="113" spans="2:12" s="481" customFormat="1" ht="16.5" hidden="1" x14ac:dyDescent="0.2">
      <c r="B113" s="273"/>
      <c r="C113" s="294" t="s">
        <v>47</v>
      </c>
      <c r="D113" s="275"/>
      <c r="E113" s="276"/>
      <c r="H113" s="128"/>
      <c r="I113" s="278"/>
      <c r="J113" s="259"/>
      <c r="K113" s="278"/>
      <c r="L113" s="278"/>
    </row>
    <row r="114" spans="2:12" s="481" customFormat="1" ht="16.5" hidden="1" x14ac:dyDescent="0.2">
      <c r="B114" s="273"/>
      <c r="C114" s="294" t="s">
        <v>48</v>
      </c>
      <c r="D114" s="275"/>
      <c r="E114" s="276"/>
      <c r="H114" s="128"/>
      <c r="I114" s="278"/>
      <c r="J114" s="259"/>
      <c r="K114" s="278"/>
      <c r="L114" s="278"/>
    </row>
    <row r="115" spans="2:12" s="481" customFormat="1" ht="16.5" hidden="1" x14ac:dyDescent="0.2">
      <c r="B115" s="273"/>
      <c r="C115" s="294" t="s">
        <v>49</v>
      </c>
      <c r="D115" s="275"/>
      <c r="E115" s="276"/>
      <c r="H115" s="128"/>
      <c r="I115" s="278"/>
      <c r="J115" s="259"/>
      <c r="K115" s="278"/>
      <c r="L115" s="278"/>
    </row>
    <row r="116" spans="2:12" s="481" customFormat="1" ht="16.5" hidden="1" x14ac:dyDescent="0.2">
      <c r="B116" s="273"/>
      <c r="C116" s="294" t="s">
        <v>50</v>
      </c>
      <c r="D116" s="275"/>
      <c r="E116" s="276"/>
      <c r="H116" s="128"/>
      <c r="I116" s="278"/>
      <c r="J116" s="259"/>
      <c r="K116" s="278"/>
      <c r="L116" s="278"/>
    </row>
    <row r="117" spans="2:12" s="481" customFormat="1" ht="16.5" hidden="1" x14ac:dyDescent="0.2">
      <c r="B117" s="273"/>
      <c r="C117" s="294" t="s">
        <v>115</v>
      </c>
      <c r="D117" s="275"/>
      <c r="E117" s="276"/>
      <c r="H117" s="128"/>
      <c r="I117" s="278"/>
      <c r="J117" s="259"/>
      <c r="K117" s="278"/>
      <c r="L117" s="278"/>
    </row>
    <row r="118" spans="2:12" s="481" customFormat="1" ht="16.5" hidden="1" x14ac:dyDescent="0.2">
      <c r="B118" s="273"/>
      <c r="C118" s="295" t="s">
        <v>52</v>
      </c>
      <c r="D118" s="275"/>
      <c r="E118" s="276"/>
      <c r="H118" s="128"/>
      <c r="I118" s="278"/>
      <c r="J118" s="259"/>
      <c r="K118" s="278"/>
      <c r="L118" s="278"/>
    </row>
    <row r="119" spans="2:12" s="481" customFormat="1" ht="16.5" hidden="1" x14ac:dyDescent="0.2">
      <c r="B119" s="273"/>
      <c r="C119" s="468" t="s">
        <v>53</v>
      </c>
      <c r="D119" s="275"/>
      <c r="E119" s="276"/>
      <c r="H119" s="128"/>
      <c r="I119" s="278"/>
      <c r="J119" s="259"/>
      <c r="K119" s="278"/>
      <c r="L119" s="278"/>
    </row>
    <row r="120" spans="2:12" s="481" customFormat="1" ht="33" hidden="1" x14ac:dyDescent="0.2">
      <c r="B120" s="273"/>
      <c r="C120" s="468" t="s">
        <v>542</v>
      </c>
      <c r="D120" s="275"/>
      <c r="E120" s="276"/>
      <c r="H120" s="128"/>
      <c r="I120" s="278"/>
      <c r="J120" s="259"/>
      <c r="K120" s="278"/>
      <c r="L120" s="278"/>
    </row>
    <row r="121" spans="2:12" s="481" customFormat="1" ht="33.75" hidden="1" thickBot="1" x14ac:dyDescent="0.25">
      <c r="B121" s="296"/>
      <c r="C121" s="297" t="s">
        <v>523</v>
      </c>
      <c r="D121" s="275"/>
      <c r="E121" s="276"/>
      <c r="H121" s="280"/>
      <c r="I121" s="278"/>
      <c r="J121" s="259"/>
      <c r="K121" s="278"/>
      <c r="L121" s="278"/>
    </row>
    <row r="122" spans="2:12" ht="33.75" thickBot="1" x14ac:dyDescent="0.25">
      <c r="B122" s="475" t="s">
        <v>116</v>
      </c>
      <c r="C122" s="269" t="s">
        <v>117</v>
      </c>
      <c r="D122" s="270">
        <f>SUM(D123:D147)</f>
        <v>163988</v>
      </c>
      <c r="E122" s="259"/>
      <c r="H122" s="260"/>
      <c r="I122" s="278"/>
      <c r="J122" s="260"/>
      <c r="K122" s="260"/>
    </row>
    <row r="123" spans="2:12" s="481" customFormat="1" ht="16.5" x14ac:dyDescent="0.2">
      <c r="B123" s="285"/>
      <c r="C123" s="298" t="s">
        <v>62</v>
      </c>
      <c r="D123" s="292">
        <v>47270</v>
      </c>
      <c r="E123" s="276"/>
      <c r="I123" s="278"/>
      <c r="J123" s="276"/>
      <c r="K123" s="278"/>
      <c r="L123" s="278"/>
    </row>
    <row r="124" spans="2:12" s="481" customFormat="1" ht="16.5" x14ac:dyDescent="0.2">
      <c r="B124" s="273"/>
      <c r="C124" s="295" t="s">
        <v>29</v>
      </c>
      <c r="D124" s="275">
        <v>5778</v>
      </c>
      <c r="E124" s="276"/>
      <c r="I124" s="278"/>
      <c r="J124" s="276"/>
      <c r="K124" s="278"/>
      <c r="L124" s="278"/>
    </row>
    <row r="125" spans="2:12" s="481" customFormat="1" ht="16.5" x14ac:dyDescent="0.2">
      <c r="B125" s="273"/>
      <c r="C125" s="295" t="s">
        <v>30</v>
      </c>
      <c r="D125" s="275">
        <v>3128</v>
      </c>
      <c r="E125" s="276"/>
      <c r="I125" s="278"/>
      <c r="J125" s="276"/>
      <c r="K125" s="278"/>
      <c r="L125" s="278"/>
    </row>
    <row r="126" spans="2:12" s="481" customFormat="1" ht="16.5" x14ac:dyDescent="0.2">
      <c r="B126" s="273"/>
      <c r="C126" s="295" t="s">
        <v>31</v>
      </c>
      <c r="D126" s="275">
        <v>736</v>
      </c>
      <c r="E126" s="276"/>
      <c r="I126" s="278"/>
      <c r="J126" s="276"/>
      <c r="K126" s="278"/>
      <c r="L126" s="278"/>
    </row>
    <row r="127" spans="2:12" s="481" customFormat="1" ht="16.5" x14ac:dyDescent="0.2">
      <c r="B127" s="273"/>
      <c r="C127" s="295" t="s">
        <v>32</v>
      </c>
      <c r="D127" s="275">
        <v>1978</v>
      </c>
      <c r="E127" s="276"/>
      <c r="H127" s="280"/>
      <c r="I127" s="278"/>
      <c r="J127" s="276"/>
      <c r="K127" s="278"/>
      <c r="L127" s="278"/>
    </row>
    <row r="128" spans="2:12" s="481" customFormat="1" ht="16.5" x14ac:dyDescent="0.2">
      <c r="B128" s="273"/>
      <c r="C128" s="295" t="s">
        <v>33</v>
      </c>
      <c r="D128" s="275">
        <v>1822</v>
      </c>
      <c r="E128" s="276"/>
      <c r="H128" s="128"/>
      <c r="I128" s="278"/>
      <c r="J128" s="276"/>
      <c r="K128" s="278"/>
      <c r="L128" s="278"/>
    </row>
    <row r="129" spans="2:12" s="481" customFormat="1" ht="16.5" x14ac:dyDescent="0.2">
      <c r="B129" s="273"/>
      <c r="C129" s="295" t="s">
        <v>34</v>
      </c>
      <c r="D129" s="275">
        <v>5888</v>
      </c>
      <c r="E129" s="276"/>
      <c r="H129" s="128"/>
      <c r="I129" s="278"/>
      <c r="J129" s="276"/>
      <c r="K129" s="278"/>
      <c r="L129" s="278"/>
    </row>
    <row r="130" spans="2:12" s="481" customFormat="1" ht="16.5" x14ac:dyDescent="0.2">
      <c r="B130" s="273"/>
      <c r="C130" s="295" t="s">
        <v>35</v>
      </c>
      <c r="D130" s="275">
        <v>3128</v>
      </c>
      <c r="E130" s="276"/>
      <c r="H130" s="128"/>
      <c r="I130" s="278"/>
      <c r="J130" s="276"/>
      <c r="K130" s="278"/>
      <c r="L130" s="278"/>
    </row>
    <row r="131" spans="2:12" s="481" customFormat="1" ht="16.5" x14ac:dyDescent="0.2">
      <c r="B131" s="273"/>
      <c r="C131" s="295" t="s">
        <v>36</v>
      </c>
      <c r="D131" s="275">
        <v>1394</v>
      </c>
      <c r="E131" s="276"/>
      <c r="H131" s="128"/>
      <c r="I131" s="278"/>
      <c r="J131" s="276"/>
      <c r="K131" s="278"/>
      <c r="L131" s="278"/>
    </row>
    <row r="132" spans="2:12" s="481" customFormat="1" ht="16.5" x14ac:dyDescent="0.2">
      <c r="B132" s="273"/>
      <c r="C132" s="295" t="s">
        <v>37</v>
      </c>
      <c r="D132" s="275">
        <v>2631</v>
      </c>
      <c r="E132" s="276"/>
      <c r="H132" s="128"/>
      <c r="I132" s="278"/>
      <c r="J132" s="276"/>
      <c r="K132" s="278"/>
      <c r="L132" s="278"/>
    </row>
    <row r="133" spans="2:12" s="481" customFormat="1" ht="16.5" x14ac:dyDescent="0.2">
      <c r="B133" s="273"/>
      <c r="C133" s="295" t="s">
        <v>28</v>
      </c>
      <c r="D133" s="275"/>
      <c r="E133" s="276"/>
      <c r="H133" s="280"/>
      <c r="I133" s="278"/>
      <c r="J133" s="276"/>
      <c r="K133" s="278"/>
      <c r="L133" s="278"/>
    </row>
    <row r="134" spans="2:12" s="481" customFormat="1" ht="16.5" x14ac:dyDescent="0.2">
      <c r="B134" s="273"/>
      <c r="C134" s="295" t="s">
        <v>40</v>
      </c>
      <c r="D134" s="275"/>
      <c r="E134" s="276"/>
      <c r="H134" s="280"/>
      <c r="I134" s="278"/>
      <c r="J134" s="276"/>
      <c r="K134" s="278"/>
      <c r="L134" s="278"/>
    </row>
    <row r="135" spans="2:12" s="481" customFormat="1" ht="16.5" x14ac:dyDescent="0.2">
      <c r="B135" s="273"/>
      <c r="C135" s="295" t="s">
        <v>41</v>
      </c>
      <c r="D135" s="275">
        <v>911</v>
      </c>
      <c r="E135" s="276"/>
      <c r="H135" s="280"/>
      <c r="I135" s="278"/>
      <c r="J135" s="276"/>
      <c r="K135" s="278"/>
      <c r="L135" s="278"/>
    </row>
    <row r="136" spans="2:12" s="481" customFormat="1" ht="16.5" x14ac:dyDescent="0.2">
      <c r="B136" s="273"/>
      <c r="C136" s="295" t="s">
        <v>42</v>
      </c>
      <c r="D136" s="275">
        <v>667</v>
      </c>
      <c r="E136" s="276"/>
      <c r="H136" s="280"/>
      <c r="I136" s="278"/>
      <c r="J136" s="276"/>
      <c r="K136" s="278"/>
      <c r="L136" s="278"/>
    </row>
    <row r="137" spans="2:12" s="481" customFormat="1" ht="16.5" x14ac:dyDescent="0.2">
      <c r="B137" s="273"/>
      <c r="C137" s="295" t="s">
        <v>43</v>
      </c>
      <c r="D137" s="275">
        <v>3330</v>
      </c>
      <c r="E137" s="276"/>
      <c r="H137" s="280"/>
      <c r="I137" s="278"/>
      <c r="J137" s="276"/>
      <c r="K137" s="278"/>
      <c r="L137" s="278"/>
    </row>
    <row r="138" spans="2:12" s="481" customFormat="1" ht="16.5" x14ac:dyDescent="0.2">
      <c r="B138" s="273"/>
      <c r="C138" s="295" t="s">
        <v>44</v>
      </c>
      <c r="D138" s="275">
        <v>1601</v>
      </c>
      <c r="E138" s="276"/>
      <c r="H138" s="280"/>
      <c r="I138" s="278"/>
      <c r="J138" s="276"/>
      <c r="K138" s="278"/>
      <c r="L138" s="278"/>
    </row>
    <row r="139" spans="2:12" s="481" customFormat="1" ht="16.5" x14ac:dyDescent="0.2">
      <c r="B139" s="273"/>
      <c r="C139" s="295" t="s">
        <v>45</v>
      </c>
      <c r="D139" s="275"/>
      <c r="E139" s="276"/>
      <c r="H139" s="280"/>
      <c r="I139" s="278"/>
      <c r="J139" s="276"/>
      <c r="K139" s="278"/>
      <c r="L139" s="278"/>
    </row>
    <row r="140" spans="2:12" s="481" customFormat="1" ht="16.5" x14ac:dyDescent="0.2">
      <c r="B140" s="273"/>
      <c r="C140" s="295" t="s">
        <v>46</v>
      </c>
      <c r="D140" s="275">
        <v>1343</v>
      </c>
      <c r="E140" s="276"/>
      <c r="H140" s="280"/>
      <c r="I140" s="278"/>
      <c r="J140" s="276"/>
      <c r="K140" s="278"/>
      <c r="L140" s="278"/>
    </row>
    <row r="141" spans="2:12" s="481" customFormat="1" ht="16.5" x14ac:dyDescent="0.2">
      <c r="B141" s="273"/>
      <c r="C141" s="295" t="s">
        <v>47</v>
      </c>
      <c r="D141" s="275"/>
      <c r="E141" s="276"/>
      <c r="H141" s="280"/>
      <c r="I141" s="278"/>
      <c r="J141" s="276"/>
      <c r="K141" s="278"/>
      <c r="L141" s="278"/>
    </row>
    <row r="142" spans="2:12" s="481" customFormat="1" ht="16.5" x14ac:dyDescent="0.2">
      <c r="B142" s="273"/>
      <c r="C142" s="295" t="s">
        <v>48</v>
      </c>
      <c r="D142" s="275">
        <v>2019</v>
      </c>
      <c r="E142" s="276"/>
      <c r="H142" s="280"/>
      <c r="I142" s="278"/>
      <c r="J142" s="276"/>
      <c r="K142" s="278"/>
      <c r="L142" s="278"/>
    </row>
    <row r="143" spans="2:12" s="481" customFormat="1" ht="16.5" x14ac:dyDescent="0.2">
      <c r="B143" s="273"/>
      <c r="C143" s="295" t="s">
        <v>49</v>
      </c>
      <c r="D143" s="275"/>
      <c r="E143" s="276"/>
      <c r="H143" s="280"/>
      <c r="I143" s="278"/>
      <c r="J143" s="276"/>
      <c r="K143" s="278"/>
      <c r="L143" s="278"/>
    </row>
    <row r="144" spans="2:12" s="481" customFormat="1" ht="16.5" x14ac:dyDescent="0.2">
      <c r="B144" s="273"/>
      <c r="C144" s="295" t="s">
        <v>50</v>
      </c>
      <c r="D144" s="275"/>
      <c r="E144" s="276"/>
      <c r="H144" s="280"/>
      <c r="I144" s="278"/>
      <c r="J144" s="276"/>
      <c r="K144" s="278"/>
      <c r="L144" s="278"/>
    </row>
    <row r="145" spans="1:12" s="481" customFormat="1" ht="16.5" x14ac:dyDescent="0.2">
      <c r="B145" s="273"/>
      <c r="C145" s="295" t="s">
        <v>115</v>
      </c>
      <c r="D145" s="275"/>
      <c r="E145" s="276"/>
      <c r="H145" s="280"/>
      <c r="I145" s="278"/>
      <c r="J145" s="276"/>
      <c r="K145" s="278"/>
      <c r="L145" s="278"/>
    </row>
    <row r="146" spans="1:12" s="481" customFormat="1" ht="16.5" x14ac:dyDescent="0.2">
      <c r="B146" s="273"/>
      <c r="C146" s="295" t="s">
        <v>52</v>
      </c>
      <c r="D146" s="275"/>
      <c r="E146" s="276"/>
      <c r="F146" s="277"/>
      <c r="G146" s="278"/>
      <c r="H146" s="276"/>
      <c r="I146" s="278"/>
      <c r="J146" s="276"/>
      <c r="K146" s="279"/>
      <c r="L146" s="278"/>
    </row>
    <row r="147" spans="1:12" s="481" customFormat="1" ht="17.25" thickBot="1" x14ac:dyDescent="0.25">
      <c r="B147" s="296"/>
      <c r="C147" s="299" t="s">
        <v>118</v>
      </c>
      <c r="D147" s="300">
        <v>80364</v>
      </c>
      <c r="E147" s="276"/>
      <c r="F147" s="280"/>
      <c r="G147" s="278"/>
      <c r="H147" s="276"/>
      <c r="I147" s="278"/>
      <c r="J147" s="276"/>
      <c r="K147" s="279"/>
      <c r="L147" s="278"/>
    </row>
    <row r="148" spans="1:12" s="481" customFormat="1" ht="51" customHeight="1" x14ac:dyDescent="0.2">
      <c r="A148" s="515" t="s">
        <v>119</v>
      </c>
      <c r="B148" s="515"/>
      <c r="C148" s="515"/>
      <c r="D148" s="515"/>
      <c r="E148" s="515"/>
      <c r="F148" s="515"/>
      <c r="G148" s="278"/>
      <c r="H148" s="276"/>
      <c r="I148" s="278"/>
      <c r="J148" s="276"/>
      <c r="K148" s="279"/>
      <c r="L148" s="278"/>
    </row>
    <row r="149" spans="1:12" s="481" customFormat="1" ht="18.75" x14ac:dyDescent="0.2">
      <c r="B149" s="301"/>
      <c r="C149" s="478" t="s">
        <v>120</v>
      </c>
      <c r="D149" s="276"/>
      <c r="E149" s="276"/>
      <c r="F149" s="276"/>
      <c r="G149" s="278"/>
      <c r="H149" s="276"/>
      <c r="I149" s="278"/>
      <c r="J149" s="276"/>
      <c r="K149" s="279"/>
      <c r="L149" s="278"/>
    </row>
    <row r="150" spans="1:12" s="481" customFormat="1" ht="41.25" customHeight="1" thickBot="1" x14ac:dyDescent="0.25">
      <c r="B150" s="302" t="s">
        <v>121</v>
      </c>
      <c r="C150" s="537" t="s">
        <v>122</v>
      </c>
      <c r="D150" s="537"/>
      <c r="E150" s="303"/>
      <c r="F150" s="303"/>
      <c r="G150" s="303"/>
      <c r="H150" s="303"/>
      <c r="I150" s="303"/>
      <c r="J150" s="303"/>
      <c r="K150" s="303"/>
      <c r="L150" s="278"/>
    </row>
    <row r="151" spans="1:12" s="481" customFormat="1" ht="17.25" hidden="1" thickBot="1" x14ac:dyDescent="0.25">
      <c r="B151" s="280"/>
      <c r="C151" s="259"/>
      <c r="D151" s="276"/>
      <c r="E151" s="276"/>
      <c r="F151" s="276"/>
      <c r="G151" s="278"/>
      <c r="H151" s="276"/>
      <c r="I151" s="278"/>
      <c r="J151" s="276"/>
      <c r="K151" s="279"/>
      <c r="L151" s="278"/>
    </row>
    <row r="152" spans="1:12" s="481" customFormat="1" ht="12.75" x14ac:dyDescent="0.2">
      <c r="B152" s="524"/>
      <c r="C152" s="526" t="s">
        <v>102</v>
      </c>
      <c r="D152" s="520" t="s">
        <v>123</v>
      </c>
      <c r="E152" s="276"/>
      <c r="F152" s="276"/>
      <c r="G152" s="278"/>
      <c r="H152" s="276"/>
      <c r="I152" s="278"/>
      <c r="J152" s="276"/>
      <c r="K152" s="279"/>
      <c r="L152" s="278"/>
    </row>
    <row r="153" spans="1:12" s="481" customFormat="1" ht="24" hidden="1" customHeight="1" thickBot="1" x14ac:dyDescent="0.25">
      <c r="B153" s="540"/>
      <c r="C153" s="541"/>
      <c r="D153" s="521"/>
      <c r="E153" s="276"/>
      <c r="F153" s="276"/>
      <c r="G153" s="278"/>
      <c r="H153" s="276"/>
      <c r="I153" s="278"/>
      <c r="J153" s="276"/>
      <c r="K153" s="279"/>
      <c r="L153" s="278"/>
    </row>
    <row r="154" spans="1:12" s="481" customFormat="1" ht="19.5" hidden="1" thickBot="1" x14ac:dyDescent="0.25">
      <c r="B154" s="129" t="s">
        <v>97</v>
      </c>
      <c r="C154" s="130" t="s">
        <v>124</v>
      </c>
      <c r="D154" s="304">
        <f>SUM(D155:D168)</f>
        <v>0</v>
      </c>
      <c r="E154" s="276"/>
      <c r="F154" s="276"/>
      <c r="G154" s="278"/>
      <c r="H154" s="276"/>
      <c r="I154" s="278"/>
      <c r="J154" s="276"/>
      <c r="K154" s="279"/>
      <c r="L154" s="278"/>
    </row>
    <row r="155" spans="1:12" s="481" customFormat="1" hidden="1" x14ac:dyDescent="0.2">
      <c r="B155" s="139" t="s">
        <v>106</v>
      </c>
      <c r="C155" s="193" t="s">
        <v>125</v>
      </c>
      <c r="D155" s="292"/>
      <c r="E155" s="276"/>
      <c r="F155" s="276"/>
      <c r="G155" s="278"/>
      <c r="H155" s="276"/>
      <c r="I155" s="278"/>
      <c r="J155" s="276"/>
      <c r="K155" s="279"/>
      <c r="L155" s="278"/>
    </row>
    <row r="156" spans="1:12" s="481" customFormat="1" hidden="1" x14ac:dyDescent="0.2">
      <c r="B156" s="497" t="s">
        <v>560</v>
      </c>
      <c r="C156" s="194" t="s">
        <v>126</v>
      </c>
      <c r="D156" s="275"/>
      <c r="E156" s="276"/>
      <c r="F156" s="276"/>
      <c r="G156" s="278"/>
      <c r="H156" s="276"/>
      <c r="I156" s="278"/>
      <c r="J156" s="276"/>
      <c r="K156" s="279"/>
      <c r="L156" s="278"/>
    </row>
    <row r="157" spans="1:12" s="481" customFormat="1" hidden="1" x14ac:dyDescent="0.2">
      <c r="B157" s="187" t="s">
        <v>127</v>
      </c>
      <c r="C157" s="195" t="s">
        <v>128</v>
      </c>
      <c r="D157" s="275"/>
      <c r="E157" s="276"/>
      <c r="F157" s="276"/>
      <c r="G157" s="278"/>
      <c r="H157" s="276"/>
      <c r="I157" s="278"/>
      <c r="J157" s="276"/>
      <c r="K157" s="279"/>
      <c r="L157" s="278"/>
    </row>
    <row r="158" spans="1:12" s="481" customFormat="1" hidden="1" x14ac:dyDescent="0.2">
      <c r="B158" s="187" t="s">
        <v>129</v>
      </c>
      <c r="C158" s="193" t="s">
        <v>130</v>
      </c>
      <c r="D158" s="275"/>
      <c r="E158" s="276"/>
      <c r="F158" s="276"/>
      <c r="G158" s="278"/>
      <c r="H158" s="276"/>
      <c r="I158" s="278"/>
      <c r="J158" s="276"/>
      <c r="K158" s="279"/>
      <c r="L158" s="278"/>
    </row>
    <row r="159" spans="1:12" s="481" customFormat="1" hidden="1" x14ac:dyDescent="0.2">
      <c r="B159" s="187" t="s">
        <v>131</v>
      </c>
      <c r="C159" s="193" t="s">
        <v>132</v>
      </c>
      <c r="D159" s="275"/>
      <c r="E159" s="276"/>
      <c r="F159" s="276"/>
      <c r="G159" s="278"/>
      <c r="H159" s="276"/>
      <c r="I159" s="278"/>
      <c r="J159" s="276"/>
      <c r="K159" s="279"/>
      <c r="L159" s="278"/>
    </row>
    <row r="160" spans="1:12" s="481" customFormat="1" hidden="1" x14ac:dyDescent="0.2">
      <c r="B160" s="188" t="s">
        <v>133</v>
      </c>
      <c r="C160" s="193" t="s">
        <v>134</v>
      </c>
      <c r="D160" s="275"/>
      <c r="E160" s="276"/>
      <c r="F160" s="276"/>
      <c r="G160" s="278"/>
      <c r="H160" s="276"/>
      <c r="I160" s="278"/>
      <c r="J160" s="276"/>
      <c r="K160" s="279"/>
      <c r="L160" s="278"/>
    </row>
    <row r="161" spans="2:12" s="481" customFormat="1" hidden="1" x14ac:dyDescent="0.2">
      <c r="B161" s="187" t="s">
        <v>135</v>
      </c>
      <c r="C161" s="193" t="s">
        <v>136</v>
      </c>
      <c r="D161" s="275"/>
      <c r="E161" s="276"/>
      <c r="F161" s="276"/>
      <c r="G161" s="278"/>
      <c r="H161" s="276"/>
      <c r="I161" s="278"/>
      <c r="J161" s="276"/>
      <c r="K161" s="279"/>
      <c r="L161" s="278"/>
    </row>
    <row r="162" spans="2:12" s="481" customFormat="1" hidden="1" x14ac:dyDescent="0.2">
      <c r="B162" s="187" t="s">
        <v>137</v>
      </c>
      <c r="C162" s="195" t="s">
        <v>138</v>
      </c>
      <c r="D162" s="275"/>
      <c r="E162" s="276"/>
      <c r="F162" s="276"/>
      <c r="G162" s="278"/>
      <c r="H162" s="276"/>
      <c r="I162" s="278"/>
      <c r="J162" s="276"/>
      <c r="K162" s="279"/>
      <c r="L162" s="278"/>
    </row>
    <row r="163" spans="2:12" s="481" customFormat="1" hidden="1" x14ac:dyDescent="0.2">
      <c r="B163" s="189" t="s">
        <v>139</v>
      </c>
      <c r="C163" s="193" t="s">
        <v>140</v>
      </c>
      <c r="D163" s="275"/>
      <c r="E163" s="276"/>
      <c r="F163" s="276"/>
      <c r="G163" s="278"/>
      <c r="H163" s="276"/>
      <c r="I163" s="278"/>
      <c r="J163" s="276"/>
      <c r="K163" s="279"/>
      <c r="L163" s="278"/>
    </row>
    <row r="164" spans="2:12" s="481" customFormat="1" hidden="1" x14ac:dyDescent="0.2">
      <c r="B164" s="187" t="s">
        <v>141</v>
      </c>
      <c r="C164" s="196" t="s">
        <v>142</v>
      </c>
      <c r="D164" s="275"/>
      <c r="E164" s="276"/>
      <c r="F164" s="276"/>
      <c r="G164" s="278"/>
      <c r="H164" s="276"/>
      <c r="I164" s="278"/>
      <c r="J164" s="276"/>
      <c r="K164" s="279"/>
      <c r="L164" s="278"/>
    </row>
    <row r="165" spans="2:12" s="481" customFormat="1" hidden="1" x14ac:dyDescent="0.2">
      <c r="B165" s="187" t="s">
        <v>143</v>
      </c>
      <c r="C165" s="196" t="s">
        <v>144</v>
      </c>
      <c r="D165" s="275"/>
      <c r="E165" s="276"/>
      <c r="F165" s="276"/>
      <c r="G165" s="278"/>
      <c r="H165" s="276"/>
      <c r="I165" s="278"/>
      <c r="J165" s="276"/>
      <c r="K165" s="279"/>
      <c r="L165" s="278"/>
    </row>
    <row r="166" spans="2:12" s="481" customFormat="1" hidden="1" x14ac:dyDescent="0.2">
      <c r="B166" s="187" t="s">
        <v>145</v>
      </c>
      <c r="C166" s="196" t="s">
        <v>146</v>
      </c>
      <c r="D166" s="275"/>
      <c r="E166" s="276"/>
      <c r="F166" s="276"/>
      <c r="G166" s="278"/>
      <c r="H166" s="276"/>
      <c r="I166" s="278"/>
      <c r="J166" s="276"/>
      <c r="K166" s="279"/>
      <c r="L166" s="278"/>
    </row>
    <row r="167" spans="2:12" s="481" customFormat="1" hidden="1" x14ac:dyDescent="0.2">
      <c r="B167" s="187" t="s">
        <v>147</v>
      </c>
      <c r="C167" s="196" t="s">
        <v>148</v>
      </c>
      <c r="D167" s="275"/>
      <c r="E167" s="276"/>
      <c r="F167" s="276"/>
      <c r="G167" s="278"/>
      <c r="H167" s="276"/>
      <c r="I167" s="278"/>
      <c r="J167" s="276"/>
      <c r="K167" s="279"/>
      <c r="L167" s="278"/>
    </row>
    <row r="168" spans="2:12" s="481" customFormat="1" ht="16.5" hidden="1" thickBot="1" x14ac:dyDescent="0.25">
      <c r="B168" s="187" t="s">
        <v>149</v>
      </c>
      <c r="C168" s="196" t="s">
        <v>150</v>
      </c>
      <c r="D168" s="300"/>
      <c r="E168" s="276"/>
      <c r="F168" s="276"/>
      <c r="G168" s="278"/>
      <c r="H168" s="276"/>
      <c r="I168" s="278"/>
      <c r="J168" s="276"/>
      <c r="K168" s="279"/>
      <c r="L168" s="278"/>
    </row>
    <row r="169" spans="2:12" s="481" customFormat="1" ht="32.25" hidden="1" thickBot="1" x14ac:dyDescent="0.25">
      <c r="B169" s="131" t="s">
        <v>151</v>
      </c>
      <c r="C169" s="130" t="s">
        <v>152</v>
      </c>
      <c r="D169" s="304">
        <f>SUM(D170:D183)</f>
        <v>0</v>
      </c>
      <c r="E169" s="276"/>
      <c r="F169" s="276"/>
      <c r="G169" s="278"/>
      <c r="H169" s="276"/>
      <c r="I169" s="278"/>
      <c r="J169" s="276"/>
      <c r="K169" s="279"/>
      <c r="L169" s="278"/>
    </row>
    <row r="170" spans="2:12" s="481" customFormat="1" hidden="1" x14ac:dyDescent="0.2">
      <c r="B170" s="132" t="s">
        <v>106</v>
      </c>
      <c r="C170" s="133" t="s">
        <v>125</v>
      </c>
      <c r="D170" s="286"/>
      <c r="E170" s="276"/>
      <c r="F170" s="276"/>
      <c r="G170" s="278"/>
      <c r="H170" s="276"/>
      <c r="I170" s="278"/>
      <c r="J170" s="276"/>
      <c r="K170" s="279"/>
      <c r="L170" s="278"/>
    </row>
    <row r="171" spans="2:12" s="481" customFormat="1" hidden="1" x14ac:dyDescent="0.2">
      <c r="B171" s="134" t="s">
        <v>108</v>
      </c>
      <c r="C171" s="135" t="s">
        <v>126</v>
      </c>
      <c r="D171" s="286"/>
      <c r="E171" s="276"/>
      <c r="F171" s="276"/>
      <c r="G171" s="278"/>
      <c r="H171" s="276"/>
      <c r="I171" s="278"/>
      <c r="J171" s="276"/>
      <c r="K171" s="279"/>
      <c r="L171" s="278"/>
    </row>
    <row r="172" spans="2:12" s="481" customFormat="1" hidden="1" x14ac:dyDescent="0.2">
      <c r="B172" s="134" t="s">
        <v>127</v>
      </c>
      <c r="C172" s="135" t="s">
        <v>128</v>
      </c>
      <c r="D172" s="286"/>
      <c r="E172" s="276"/>
      <c r="F172" s="276"/>
      <c r="G172" s="278"/>
      <c r="H172" s="276"/>
      <c r="I172" s="278"/>
      <c r="J172" s="276"/>
      <c r="K172" s="279"/>
      <c r="L172" s="278"/>
    </row>
    <row r="173" spans="2:12" s="481" customFormat="1" hidden="1" x14ac:dyDescent="0.2">
      <c r="B173" s="134" t="s">
        <v>129</v>
      </c>
      <c r="C173" s="135" t="s">
        <v>130</v>
      </c>
      <c r="D173" s="286"/>
      <c r="E173" s="276"/>
      <c r="F173" s="276"/>
      <c r="G173" s="278"/>
      <c r="H173" s="276"/>
      <c r="I173" s="278"/>
      <c r="J173" s="276"/>
      <c r="K173" s="279"/>
      <c r="L173" s="278"/>
    </row>
    <row r="174" spans="2:12" s="481" customFormat="1" hidden="1" x14ac:dyDescent="0.2">
      <c r="B174" s="134" t="s">
        <v>131</v>
      </c>
      <c r="C174" s="135" t="s">
        <v>132</v>
      </c>
      <c r="D174" s="286"/>
      <c r="E174" s="276"/>
      <c r="F174" s="276"/>
      <c r="G174" s="278"/>
      <c r="H174" s="276"/>
      <c r="I174" s="278"/>
      <c r="J174" s="276"/>
      <c r="K174" s="279"/>
      <c r="L174" s="278"/>
    </row>
    <row r="175" spans="2:12" s="481" customFormat="1" hidden="1" x14ac:dyDescent="0.2">
      <c r="B175" s="134" t="s">
        <v>133</v>
      </c>
      <c r="C175" s="135" t="s">
        <v>134</v>
      </c>
      <c r="D175" s="286"/>
      <c r="E175" s="276"/>
      <c r="F175" s="276"/>
      <c r="G175" s="278"/>
      <c r="H175" s="276"/>
      <c r="I175" s="278"/>
      <c r="J175" s="276"/>
      <c r="K175" s="279"/>
      <c r="L175" s="278"/>
    </row>
    <row r="176" spans="2:12" s="481" customFormat="1" hidden="1" x14ac:dyDescent="0.2">
      <c r="B176" s="134" t="s">
        <v>135</v>
      </c>
      <c r="C176" s="135" t="s">
        <v>136</v>
      </c>
      <c r="D176" s="286"/>
      <c r="E176" s="276"/>
      <c r="F176" s="276"/>
      <c r="G176" s="278"/>
      <c r="H176" s="276"/>
      <c r="I176" s="278"/>
      <c r="J176" s="276"/>
      <c r="K176" s="279"/>
      <c r="L176" s="278"/>
    </row>
    <row r="177" spans="2:12" s="481" customFormat="1" hidden="1" x14ac:dyDescent="0.2">
      <c r="B177" s="134" t="s">
        <v>137</v>
      </c>
      <c r="C177" s="135" t="s">
        <v>138</v>
      </c>
      <c r="D177" s="286"/>
      <c r="E177" s="276"/>
      <c r="F177" s="276"/>
      <c r="G177" s="278"/>
      <c r="H177" s="276"/>
      <c r="I177" s="278"/>
      <c r="J177" s="276"/>
      <c r="K177" s="279"/>
      <c r="L177" s="278"/>
    </row>
    <row r="178" spans="2:12" s="481" customFormat="1" hidden="1" x14ac:dyDescent="0.2">
      <c r="B178" s="134" t="s">
        <v>139</v>
      </c>
      <c r="C178" s="135" t="s">
        <v>140</v>
      </c>
      <c r="D178" s="286"/>
      <c r="E178" s="276"/>
      <c r="F178" s="276"/>
      <c r="G178" s="278"/>
      <c r="H178" s="276"/>
      <c r="I178" s="278"/>
      <c r="J178" s="276"/>
      <c r="K178" s="279"/>
      <c r="L178" s="278"/>
    </row>
    <row r="179" spans="2:12" s="481" customFormat="1" hidden="1" x14ac:dyDescent="0.2">
      <c r="B179" s="134" t="s">
        <v>141</v>
      </c>
      <c r="C179" s="135" t="s">
        <v>142</v>
      </c>
      <c r="D179" s="286"/>
      <c r="E179" s="276"/>
      <c r="F179" s="276"/>
      <c r="G179" s="278"/>
      <c r="H179" s="276"/>
      <c r="I179" s="278"/>
      <c r="J179" s="276"/>
      <c r="K179" s="279"/>
      <c r="L179" s="278"/>
    </row>
    <row r="180" spans="2:12" s="481" customFormat="1" hidden="1" x14ac:dyDescent="0.2">
      <c r="B180" s="134" t="s">
        <v>143</v>
      </c>
      <c r="C180" s="135" t="s">
        <v>144</v>
      </c>
      <c r="D180" s="286"/>
      <c r="E180" s="276"/>
      <c r="F180" s="276"/>
      <c r="G180" s="278"/>
      <c r="H180" s="276"/>
      <c r="I180" s="278"/>
      <c r="J180" s="276"/>
      <c r="K180" s="279"/>
      <c r="L180" s="278"/>
    </row>
    <row r="181" spans="2:12" s="481" customFormat="1" hidden="1" x14ac:dyDescent="0.2">
      <c r="B181" s="134" t="s">
        <v>145</v>
      </c>
      <c r="C181" s="135" t="s">
        <v>146</v>
      </c>
      <c r="D181" s="286"/>
      <c r="E181" s="276"/>
      <c r="F181" s="276"/>
      <c r="G181" s="278"/>
      <c r="H181" s="276"/>
      <c r="I181" s="278"/>
      <c r="J181" s="276"/>
      <c r="K181" s="279"/>
      <c r="L181" s="278"/>
    </row>
    <row r="182" spans="2:12" s="481" customFormat="1" hidden="1" x14ac:dyDescent="0.2">
      <c r="B182" s="134" t="s">
        <v>147</v>
      </c>
      <c r="C182" s="135" t="s">
        <v>148</v>
      </c>
      <c r="D182" s="286"/>
      <c r="E182" s="276"/>
      <c r="F182" s="276"/>
      <c r="G182" s="278"/>
      <c r="H182" s="276"/>
      <c r="I182" s="278"/>
      <c r="J182" s="276"/>
      <c r="K182" s="279"/>
      <c r="L182" s="278"/>
    </row>
    <row r="183" spans="2:12" s="481" customFormat="1" ht="16.5" hidden="1" thickBot="1" x14ac:dyDescent="0.25">
      <c r="B183" s="136" t="s">
        <v>149</v>
      </c>
      <c r="C183" s="137" t="s">
        <v>150</v>
      </c>
      <c r="D183" s="286"/>
      <c r="E183" s="305"/>
      <c r="F183" s="276"/>
      <c r="G183" s="278"/>
      <c r="H183" s="276"/>
      <c r="I183" s="278"/>
      <c r="J183" s="276"/>
      <c r="K183" s="279"/>
      <c r="L183" s="278"/>
    </row>
    <row r="184" spans="2:12" s="481" customFormat="1" ht="38.25" hidden="1" thickBot="1" x14ac:dyDescent="0.25">
      <c r="B184" s="138" t="s">
        <v>153</v>
      </c>
      <c r="C184" s="240" t="s">
        <v>510</v>
      </c>
      <c r="D184" s="190">
        <f>D185</f>
        <v>0</v>
      </c>
      <c r="E184" s="191"/>
      <c r="F184" s="192"/>
      <c r="G184" s="278"/>
      <c r="H184" s="276"/>
      <c r="I184" s="278"/>
      <c r="J184" s="276"/>
      <c r="K184" s="279"/>
      <c r="L184" s="278"/>
    </row>
    <row r="185" spans="2:12" s="481" customFormat="1" ht="18.75" hidden="1" x14ac:dyDescent="0.2">
      <c r="B185" s="469" t="s">
        <v>154</v>
      </c>
      <c r="C185" s="306" t="s">
        <v>512</v>
      </c>
      <c r="D185" s="292"/>
      <c r="E185" s="276"/>
      <c r="F185" s="276"/>
      <c r="G185" s="278"/>
      <c r="H185" s="276"/>
      <c r="I185" s="278"/>
      <c r="J185" s="276"/>
      <c r="K185" s="279"/>
      <c r="L185" s="278"/>
    </row>
    <row r="186" spans="2:12" s="481" customFormat="1" ht="18.75" hidden="1" x14ac:dyDescent="0.2">
      <c r="B186" s="139" t="s">
        <v>156</v>
      </c>
      <c r="C186" s="307" t="s">
        <v>511</v>
      </c>
      <c r="D186" s="286"/>
      <c r="E186" s="276"/>
      <c r="F186" s="276"/>
      <c r="G186" s="278"/>
      <c r="H186" s="276"/>
      <c r="I186" s="278"/>
      <c r="J186" s="276"/>
      <c r="K186" s="279"/>
      <c r="L186" s="278"/>
    </row>
    <row r="187" spans="2:12" s="481" customFormat="1" ht="37.5" hidden="1" x14ac:dyDescent="0.2">
      <c r="B187" s="139" t="s">
        <v>157</v>
      </c>
      <c r="C187" s="307" t="s">
        <v>546</v>
      </c>
      <c r="D187" s="286"/>
      <c r="E187" s="276"/>
      <c r="F187" s="276"/>
      <c r="G187" s="278"/>
      <c r="H187" s="276"/>
      <c r="I187" s="278"/>
      <c r="J187" s="276"/>
      <c r="K187" s="279"/>
      <c r="L187" s="278"/>
    </row>
    <row r="188" spans="2:12" s="481" customFormat="1" ht="38.25" hidden="1" thickBot="1" x14ac:dyDescent="0.25">
      <c r="B188" s="485" t="s">
        <v>545</v>
      </c>
      <c r="C188" s="308" t="s">
        <v>158</v>
      </c>
      <c r="D188" s="470"/>
      <c r="E188" s="276"/>
      <c r="F188" s="276"/>
      <c r="G188" s="278"/>
      <c r="H188" s="276"/>
      <c r="I188" s="278"/>
      <c r="J188" s="276"/>
      <c r="K188" s="279"/>
      <c r="L188" s="278"/>
    </row>
    <row r="189" spans="2:12" s="481" customFormat="1" ht="18.75" hidden="1" x14ac:dyDescent="0.2">
      <c r="B189" s="309"/>
      <c r="C189" s="310"/>
      <c r="D189" s="311"/>
      <c r="E189" s="276"/>
      <c r="F189" s="276"/>
      <c r="G189" s="278"/>
      <c r="H189" s="276"/>
      <c r="I189" s="278"/>
      <c r="J189" s="276"/>
      <c r="K189" s="279"/>
      <c r="L189" s="278"/>
    </row>
    <row r="190" spans="2:12" s="481" customFormat="1" ht="18.75" hidden="1" x14ac:dyDescent="0.2">
      <c r="B190" s="309"/>
      <c r="C190" s="310"/>
      <c r="D190" s="311"/>
      <c r="E190" s="276"/>
      <c r="F190" s="276"/>
      <c r="G190" s="278"/>
      <c r="H190" s="276"/>
      <c r="I190" s="278"/>
      <c r="J190" s="276"/>
      <c r="K190" s="279"/>
      <c r="L190" s="278"/>
    </row>
    <row r="191" spans="2:12" s="481" customFormat="1" ht="18.75" hidden="1" x14ac:dyDescent="0.2">
      <c r="B191" s="309"/>
      <c r="C191" s="310"/>
      <c r="D191" s="311"/>
      <c r="E191" s="276"/>
      <c r="F191" s="276"/>
      <c r="G191" s="278"/>
      <c r="H191" s="276"/>
      <c r="I191" s="278"/>
      <c r="J191" s="276"/>
      <c r="K191" s="279"/>
      <c r="L191" s="278"/>
    </row>
    <row r="192" spans="2:12" s="481" customFormat="1" ht="18.75" hidden="1" x14ac:dyDescent="0.2">
      <c r="B192" s="309"/>
      <c r="C192" s="310"/>
      <c r="D192" s="311"/>
      <c r="E192" s="276"/>
      <c r="F192" s="276"/>
      <c r="G192" s="278"/>
      <c r="H192" s="276"/>
      <c r="I192" s="278"/>
      <c r="J192" s="276"/>
      <c r="K192" s="279"/>
      <c r="L192" s="278"/>
    </row>
    <row r="193" spans="2:12" s="481" customFormat="1" ht="18.75" hidden="1" x14ac:dyDescent="0.2">
      <c r="B193" s="309"/>
      <c r="C193" s="310"/>
      <c r="D193" s="311"/>
      <c r="E193" s="276"/>
      <c r="F193" s="276"/>
      <c r="G193" s="278"/>
      <c r="H193" s="276"/>
      <c r="I193" s="278"/>
      <c r="J193" s="276"/>
      <c r="K193" s="279"/>
      <c r="L193" s="278"/>
    </row>
    <row r="194" spans="2:12" s="481" customFormat="1" ht="19.5" hidden="1" thickBot="1" x14ac:dyDescent="0.25">
      <c r="B194" s="309"/>
      <c r="C194" s="310"/>
      <c r="D194" s="311"/>
      <c r="E194" s="276"/>
      <c r="F194" s="276"/>
      <c r="G194" s="278"/>
      <c r="H194" s="276"/>
      <c r="I194" s="278"/>
      <c r="J194" s="276"/>
      <c r="K194" s="279"/>
      <c r="L194" s="278"/>
    </row>
    <row r="195" spans="2:12" s="481" customFormat="1" ht="63.75" hidden="1" thickBot="1" x14ac:dyDescent="0.25">
      <c r="B195" s="140" t="s">
        <v>159</v>
      </c>
      <c r="C195" s="130" t="s">
        <v>160</v>
      </c>
      <c r="D195" s="304">
        <f>SUM(D196:D197)</f>
        <v>0</v>
      </c>
      <c r="E195" s="276"/>
      <c r="F195" s="276"/>
      <c r="G195" s="278"/>
      <c r="H195" s="276"/>
      <c r="I195" s="278"/>
      <c r="J195" s="276"/>
      <c r="K195" s="279"/>
      <c r="L195" s="278"/>
    </row>
    <row r="196" spans="2:12" s="481" customFormat="1" hidden="1" x14ac:dyDescent="0.2">
      <c r="B196" s="141" t="s">
        <v>161</v>
      </c>
      <c r="C196" s="142" t="s">
        <v>162</v>
      </c>
      <c r="D196" s="286"/>
      <c r="E196" s="276"/>
      <c r="F196" s="276"/>
      <c r="G196" s="278"/>
      <c r="H196" s="276"/>
      <c r="I196" s="278"/>
      <c r="J196" s="276"/>
      <c r="K196" s="279"/>
      <c r="L196" s="278"/>
    </row>
    <row r="197" spans="2:12" s="481" customFormat="1" ht="16.5" hidden="1" thickBot="1" x14ac:dyDescent="0.25">
      <c r="B197" s="143" t="s">
        <v>163</v>
      </c>
      <c r="C197" s="144" t="s">
        <v>164</v>
      </c>
      <c r="D197" s="286"/>
      <c r="E197" s="276"/>
      <c r="F197" s="276"/>
      <c r="G197" s="278"/>
      <c r="H197" s="276"/>
      <c r="I197" s="278"/>
      <c r="J197" s="276"/>
      <c r="K197" s="279"/>
      <c r="L197" s="278"/>
    </row>
    <row r="198" spans="2:12" s="481" customFormat="1" ht="19.5" hidden="1" thickBot="1" x14ac:dyDescent="0.25">
      <c r="B198" s="145" t="s">
        <v>165</v>
      </c>
      <c r="C198" s="146" t="s">
        <v>166</v>
      </c>
      <c r="D198" s="304">
        <f>D205</f>
        <v>0</v>
      </c>
      <c r="E198" s="276"/>
      <c r="F198" s="276"/>
      <c r="G198" s="278"/>
      <c r="H198" s="276"/>
      <c r="I198" s="278"/>
      <c r="J198" s="276"/>
      <c r="K198" s="279"/>
      <c r="L198" s="278"/>
    </row>
    <row r="199" spans="2:12" s="481" customFormat="1" ht="94.5" hidden="1" x14ac:dyDescent="0.2">
      <c r="B199" s="147" t="s">
        <v>167</v>
      </c>
      <c r="C199" s="312" t="s">
        <v>168</v>
      </c>
      <c r="D199" s="286"/>
      <c r="E199" s="276"/>
      <c r="F199" s="276"/>
      <c r="G199" s="278"/>
      <c r="H199" s="276"/>
      <c r="I199" s="278"/>
      <c r="J199" s="276"/>
      <c r="K199" s="279"/>
      <c r="L199" s="278"/>
    </row>
    <row r="200" spans="2:12" s="481" customFormat="1" hidden="1" x14ac:dyDescent="0.2">
      <c r="B200" s="134" t="s">
        <v>169</v>
      </c>
      <c r="C200" s="313" t="s">
        <v>543</v>
      </c>
      <c r="D200" s="286"/>
      <c r="E200" s="276"/>
      <c r="F200" s="276"/>
      <c r="G200" s="278"/>
      <c r="H200" s="276"/>
      <c r="I200" s="278"/>
      <c r="J200" s="276"/>
      <c r="K200" s="279"/>
      <c r="L200" s="278"/>
    </row>
    <row r="201" spans="2:12" s="481" customFormat="1" ht="94.5" hidden="1" x14ac:dyDescent="0.2">
      <c r="B201" s="134" t="s">
        <v>170</v>
      </c>
      <c r="C201" s="313" t="s">
        <v>171</v>
      </c>
      <c r="D201" s="286"/>
      <c r="E201" s="276"/>
      <c r="F201" s="276"/>
      <c r="G201" s="278"/>
      <c r="H201" s="276"/>
      <c r="I201" s="278"/>
      <c r="J201" s="276"/>
      <c r="K201" s="279"/>
      <c r="L201" s="278"/>
    </row>
    <row r="202" spans="2:12" s="481" customFormat="1" ht="63" hidden="1" x14ac:dyDescent="0.2">
      <c r="B202" s="134" t="s">
        <v>172</v>
      </c>
      <c r="C202" s="313" t="s">
        <v>173</v>
      </c>
      <c r="D202" s="286"/>
      <c r="E202" s="276"/>
      <c r="F202" s="276"/>
      <c r="G202" s="278"/>
      <c r="H202" s="276"/>
      <c r="I202" s="278"/>
      <c r="J202" s="276"/>
      <c r="K202" s="279"/>
      <c r="L202" s="278"/>
    </row>
    <row r="203" spans="2:12" s="481" customFormat="1" ht="47.25" hidden="1" x14ac:dyDescent="0.2">
      <c r="B203" s="134" t="s">
        <v>174</v>
      </c>
      <c r="C203" s="313" t="s">
        <v>175</v>
      </c>
      <c r="D203" s="286"/>
      <c r="E203" s="276"/>
      <c r="F203" s="276"/>
      <c r="G203" s="278"/>
      <c r="H203" s="276"/>
      <c r="I203" s="278"/>
      <c r="J203" s="276"/>
      <c r="K203" s="279"/>
      <c r="L203" s="278"/>
    </row>
    <row r="204" spans="2:12" s="481" customFormat="1" ht="47.25" hidden="1" x14ac:dyDescent="0.2">
      <c r="B204" s="134" t="s">
        <v>176</v>
      </c>
      <c r="C204" s="313" t="s">
        <v>177</v>
      </c>
      <c r="D204" s="286"/>
      <c r="E204" s="276"/>
      <c r="F204" s="276"/>
      <c r="G204" s="278"/>
      <c r="H204" s="276"/>
      <c r="I204" s="278"/>
      <c r="J204" s="276"/>
      <c r="K204" s="279"/>
      <c r="L204" s="278"/>
    </row>
    <row r="205" spans="2:12" s="481" customFormat="1" ht="94.5" hidden="1" x14ac:dyDescent="0.2">
      <c r="B205" s="134" t="s">
        <v>178</v>
      </c>
      <c r="C205" s="313" t="s">
        <v>155</v>
      </c>
      <c r="D205" s="286"/>
      <c r="E205" s="276"/>
      <c r="F205" s="276"/>
      <c r="G205" s="278"/>
      <c r="H205" s="276"/>
      <c r="I205" s="278"/>
      <c r="J205" s="276"/>
      <c r="K205" s="279"/>
      <c r="L205" s="278"/>
    </row>
    <row r="206" spans="2:12" s="481" customFormat="1" ht="63" hidden="1" x14ac:dyDescent="0.2">
      <c r="B206" s="134" t="s">
        <v>179</v>
      </c>
      <c r="C206" s="314" t="s">
        <v>180</v>
      </c>
      <c r="D206" s="286"/>
      <c r="E206" s="276"/>
      <c r="F206" s="276"/>
      <c r="G206" s="278"/>
      <c r="H206" s="276"/>
      <c r="I206" s="278"/>
      <c r="J206" s="276"/>
      <c r="K206" s="279"/>
      <c r="L206" s="278"/>
    </row>
    <row r="207" spans="2:12" s="481" customFormat="1" ht="141.75" hidden="1" x14ac:dyDescent="0.2">
      <c r="B207" s="134" t="s">
        <v>181</v>
      </c>
      <c r="C207" s="315" t="s">
        <v>182</v>
      </c>
      <c r="D207" s="286"/>
      <c r="E207" s="276"/>
      <c r="F207" s="276"/>
      <c r="G207" s="278"/>
      <c r="H207" s="276"/>
      <c r="I207" s="278"/>
      <c r="J207" s="276"/>
      <c r="K207" s="279"/>
      <c r="L207" s="278"/>
    </row>
    <row r="208" spans="2:12" s="481" customFormat="1" ht="31.5" hidden="1" x14ac:dyDescent="0.2">
      <c r="B208" s="134" t="s">
        <v>183</v>
      </c>
      <c r="C208" s="315" t="s">
        <v>184</v>
      </c>
      <c r="D208" s="286"/>
      <c r="E208" s="276"/>
      <c r="F208" s="276"/>
      <c r="G208" s="278"/>
      <c r="H208" s="276"/>
      <c r="I208" s="278"/>
      <c r="J208" s="276"/>
      <c r="K208" s="279"/>
      <c r="L208" s="278"/>
    </row>
    <row r="209" spans="2:12" s="481" customFormat="1" ht="31.5" hidden="1" x14ac:dyDescent="0.2">
      <c r="B209" s="134" t="s">
        <v>185</v>
      </c>
      <c r="C209" s="315" t="s">
        <v>186</v>
      </c>
      <c r="D209" s="286"/>
      <c r="E209" s="276"/>
      <c r="F209" s="276"/>
      <c r="G209" s="278"/>
      <c r="H209" s="276"/>
      <c r="I209" s="278"/>
      <c r="J209" s="276"/>
      <c r="K209" s="279"/>
      <c r="L209" s="278"/>
    </row>
    <row r="210" spans="2:12" s="481" customFormat="1" ht="48" hidden="1" thickBot="1" x14ac:dyDescent="0.25">
      <c r="B210" s="134" t="s">
        <v>187</v>
      </c>
      <c r="C210" s="315" t="s">
        <v>544</v>
      </c>
      <c r="D210" s="286"/>
      <c r="E210" s="276"/>
      <c r="F210" s="276"/>
      <c r="G210" s="278"/>
      <c r="H210" s="276"/>
      <c r="I210" s="278"/>
      <c r="J210" s="276"/>
      <c r="K210" s="279"/>
      <c r="L210" s="278"/>
    </row>
    <row r="211" spans="2:12" s="481" customFormat="1" ht="16.5" hidden="1" thickBot="1" x14ac:dyDescent="0.25">
      <c r="B211" s="148"/>
      <c r="C211" s="316" t="s">
        <v>12</v>
      </c>
      <c r="D211" s="317">
        <f>D154+D169+D184+D195+D198</f>
        <v>0</v>
      </c>
      <c r="E211" s="276"/>
      <c r="F211" s="276"/>
      <c r="G211" s="278"/>
      <c r="H211" s="276"/>
      <c r="I211" s="278"/>
      <c r="J211" s="276"/>
      <c r="K211" s="279"/>
      <c r="L211" s="278"/>
    </row>
    <row r="212" spans="2:12" s="481" customFormat="1" ht="16.5" x14ac:dyDescent="0.2">
      <c r="B212" s="280"/>
      <c r="C212" s="259"/>
      <c r="D212" s="276"/>
      <c r="E212" s="276"/>
      <c r="F212" s="276"/>
      <c r="G212" s="278"/>
      <c r="H212" s="276"/>
      <c r="I212" s="278"/>
      <c r="J212" s="276"/>
      <c r="K212" s="279"/>
      <c r="L212" s="278"/>
    </row>
    <row r="213" spans="2:12" s="481" customFormat="1" ht="75" customHeight="1" x14ac:dyDescent="0.2">
      <c r="B213" s="302" t="s">
        <v>188</v>
      </c>
      <c r="C213" s="517" t="s">
        <v>189</v>
      </c>
      <c r="D213" s="517"/>
      <c r="E213" s="517"/>
      <c r="F213" s="517"/>
      <c r="G213" s="318"/>
      <c r="H213" s="318"/>
      <c r="I213" s="318"/>
      <c r="J213" s="318"/>
      <c r="K213" s="318"/>
      <c r="L213" s="278"/>
    </row>
    <row r="214" spans="2:12" s="481" customFormat="1" ht="17.25" thickBot="1" x14ac:dyDescent="0.25">
      <c r="B214" s="280"/>
      <c r="C214" s="259"/>
      <c r="D214" s="276"/>
      <c r="E214" s="276"/>
      <c r="F214" s="276"/>
      <c r="G214" s="278"/>
      <c r="H214" s="276"/>
      <c r="I214" s="278"/>
      <c r="J214" s="276"/>
      <c r="K214" s="279"/>
      <c r="L214" s="278"/>
    </row>
    <row r="215" spans="2:12" s="481" customFormat="1" x14ac:dyDescent="0.2">
      <c r="B215" s="524"/>
      <c r="C215" s="518" t="s">
        <v>102</v>
      </c>
      <c r="D215" s="520" t="s">
        <v>123</v>
      </c>
      <c r="E215" s="522" t="s">
        <v>190</v>
      </c>
      <c r="F215" s="523"/>
      <c r="G215" s="278"/>
      <c r="H215" s="276"/>
      <c r="I215" s="278"/>
      <c r="J215" s="276"/>
      <c r="K215" s="279"/>
      <c r="L215" s="278"/>
    </row>
    <row r="216" spans="2:12" s="481" customFormat="1" ht="16.5" thickBot="1" x14ac:dyDescent="0.25">
      <c r="B216" s="525"/>
      <c r="C216" s="519"/>
      <c r="D216" s="521"/>
      <c r="E216" s="319" t="s">
        <v>191</v>
      </c>
      <c r="F216" s="320" t="s">
        <v>192</v>
      </c>
      <c r="G216" s="278"/>
      <c r="H216" s="276"/>
      <c r="I216" s="278"/>
      <c r="J216" s="276"/>
      <c r="K216" s="279"/>
      <c r="L216" s="278"/>
    </row>
    <row r="217" spans="2:12" s="481" customFormat="1" x14ac:dyDescent="0.2">
      <c r="B217" s="149" t="s">
        <v>104</v>
      </c>
      <c r="C217" s="142" t="s">
        <v>193</v>
      </c>
      <c r="D217" s="321">
        <f>E217+F217</f>
        <v>304</v>
      </c>
      <c r="E217" s="322">
        <v>144</v>
      </c>
      <c r="F217" s="323">
        <v>160</v>
      </c>
      <c r="G217" s="278"/>
      <c r="H217" s="276"/>
      <c r="I217" s="278"/>
      <c r="J217" s="276"/>
      <c r="K217" s="279"/>
      <c r="L217" s="278"/>
    </row>
    <row r="218" spans="2:12" s="481" customFormat="1" ht="16.5" thickBot="1" x14ac:dyDescent="0.25">
      <c r="B218" s="150" t="s">
        <v>110</v>
      </c>
      <c r="C218" s="151" t="s">
        <v>194</v>
      </c>
      <c r="D218" s="324">
        <f>E218+F218</f>
        <v>276</v>
      </c>
      <c r="E218" s="325">
        <v>134</v>
      </c>
      <c r="F218" s="326">
        <v>142</v>
      </c>
      <c r="G218" s="278"/>
      <c r="H218" s="276"/>
      <c r="I218" s="278"/>
      <c r="J218" s="276"/>
      <c r="K218" s="279"/>
      <c r="L218" s="278"/>
    </row>
    <row r="219" spans="2:12" s="481" customFormat="1" ht="33.75" customHeight="1" thickBot="1" x14ac:dyDescent="0.25">
      <c r="B219" s="280"/>
      <c r="C219" s="268" t="s">
        <v>195</v>
      </c>
      <c r="D219" s="276"/>
      <c r="E219" s="276"/>
      <c r="F219" s="276"/>
      <c r="G219" s="278"/>
      <c r="H219" s="276"/>
      <c r="I219" s="278"/>
      <c r="J219" s="276"/>
      <c r="K219" s="279"/>
      <c r="L219" s="278"/>
    </row>
    <row r="220" spans="2:12" s="481" customFormat="1" x14ac:dyDescent="0.2">
      <c r="B220" s="524"/>
      <c r="C220" s="526" t="s">
        <v>102</v>
      </c>
      <c r="D220" s="528" t="s">
        <v>123</v>
      </c>
      <c r="E220" s="522" t="s">
        <v>190</v>
      </c>
      <c r="F220" s="523"/>
      <c r="G220" s="278"/>
      <c r="H220" s="276"/>
      <c r="I220" s="278"/>
      <c r="J220" s="276"/>
      <c r="K220" s="279"/>
      <c r="L220" s="278"/>
    </row>
    <row r="221" spans="2:12" s="481" customFormat="1" ht="16.5" thickBot="1" x14ac:dyDescent="0.25">
      <c r="B221" s="525"/>
      <c r="C221" s="527"/>
      <c r="D221" s="529"/>
      <c r="E221" s="319" t="s">
        <v>191</v>
      </c>
      <c r="F221" s="320" t="s">
        <v>192</v>
      </c>
      <c r="G221" s="278"/>
      <c r="H221" s="276"/>
      <c r="I221" s="278"/>
      <c r="J221" s="276"/>
      <c r="K221" s="279"/>
      <c r="L221" s="278"/>
    </row>
    <row r="222" spans="2:12" s="481" customFormat="1" x14ac:dyDescent="0.2">
      <c r="B222" s="149" t="s">
        <v>104</v>
      </c>
      <c r="C222" s="142" t="s">
        <v>193</v>
      </c>
      <c r="D222" s="321">
        <f>E222+F222</f>
        <v>0</v>
      </c>
      <c r="E222" s="322"/>
      <c r="F222" s="323"/>
      <c r="G222" s="278"/>
      <c r="H222" s="276"/>
      <c r="I222" s="278"/>
      <c r="J222" s="276"/>
      <c r="K222" s="279"/>
      <c r="L222" s="278"/>
    </row>
    <row r="223" spans="2:12" s="481" customFormat="1" ht="16.5" thickBot="1" x14ac:dyDescent="0.25">
      <c r="B223" s="150" t="s">
        <v>110</v>
      </c>
      <c r="C223" s="151" t="s">
        <v>194</v>
      </c>
      <c r="D223" s="324">
        <f>E223+F223</f>
        <v>0</v>
      </c>
      <c r="E223" s="325"/>
      <c r="F223" s="326"/>
      <c r="G223" s="278"/>
      <c r="H223" s="276"/>
      <c r="I223" s="278"/>
      <c r="J223" s="276"/>
      <c r="K223" s="279"/>
      <c r="L223" s="278"/>
    </row>
    <row r="224" spans="2:12" s="481" customFormat="1" ht="16.5" x14ac:dyDescent="0.2">
      <c r="B224" s="280"/>
      <c r="C224" s="259"/>
      <c r="D224" s="276"/>
      <c r="E224" s="276"/>
      <c r="F224" s="276"/>
      <c r="G224" s="278"/>
      <c r="H224" s="276"/>
      <c r="I224" s="278"/>
      <c r="J224" s="276"/>
      <c r="K224" s="279"/>
      <c r="L224" s="278"/>
    </row>
    <row r="225" spans="2:12" s="481" customFormat="1" ht="16.5" x14ac:dyDescent="0.2">
      <c r="B225" s="280"/>
      <c r="C225" s="259"/>
      <c r="D225" s="276"/>
      <c r="E225" s="276"/>
      <c r="F225" s="276"/>
      <c r="G225" s="278"/>
      <c r="H225" s="276"/>
      <c r="I225" s="278"/>
      <c r="J225" s="276"/>
      <c r="K225" s="279"/>
      <c r="L225" s="278"/>
    </row>
    <row r="226" spans="2:12" s="481" customFormat="1" ht="19.5" thickBot="1" x14ac:dyDescent="0.25">
      <c r="B226" s="302" t="s">
        <v>196</v>
      </c>
      <c r="C226" s="530" t="s">
        <v>197</v>
      </c>
      <c r="D226" s="530"/>
      <c r="E226" s="530"/>
      <c r="F226" s="303"/>
      <c r="G226" s="303"/>
      <c r="H226" s="303"/>
      <c r="I226" s="303"/>
      <c r="J226" s="303"/>
      <c r="K226" s="303"/>
      <c r="L226" s="278"/>
    </row>
    <row r="227" spans="2:12" s="481" customFormat="1" ht="23.25" customHeight="1" thickBot="1" x14ac:dyDescent="0.25">
      <c r="B227" s="531" t="s">
        <v>198</v>
      </c>
      <c r="C227" s="532"/>
      <c r="D227" s="327" t="s">
        <v>192</v>
      </c>
      <c r="E227" s="327" t="s">
        <v>191</v>
      </c>
      <c r="F227" s="276"/>
      <c r="G227" s="278"/>
      <c r="H227" s="276"/>
      <c r="I227" s="278"/>
      <c r="J227" s="276"/>
      <c r="K227" s="279"/>
      <c r="L227" s="278"/>
    </row>
    <row r="228" spans="2:12" s="481" customFormat="1" x14ac:dyDescent="0.2">
      <c r="B228" s="152" t="s">
        <v>104</v>
      </c>
      <c r="C228" s="328" t="s">
        <v>199</v>
      </c>
      <c r="D228" s="329">
        <v>1100</v>
      </c>
      <c r="E228" s="329">
        <v>1248</v>
      </c>
      <c r="F228" s="276"/>
      <c r="G228" s="278"/>
      <c r="H228" s="276"/>
      <c r="I228" s="278"/>
      <c r="J228" s="276"/>
      <c r="K228" s="279"/>
      <c r="L228" s="278"/>
    </row>
    <row r="229" spans="2:12" s="481" customFormat="1" x14ac:dyDescent="0.2">
      <c r="B229" s="153" t="s">
        <v>110</v>
      </c>
      <c r="C229" s="330" t="s">
        <v>200</v>
      </c>
      <c r="D229" s="329">
        <v>1100</v>
      </c>
      <c r="E229" s="329">
        <v>1253</v>
      </c>
      <c r="F229" s="276"/>
      <c r="G229" s="278"/>
      <c r="H229" s="276"/>
      <c r="I229" s="278"/>
      <c r="J229" s="276"/>
      <c r="K229" s="279"/>
      <c r="L229" s="278"/>
    </row>
    <row r="230" spans="2:12" s="481" customFormat="1" x14ac:dyDescent="0.2">
      <c r="B230" s="153" t="s">
        <v>201</v>
      </c>
      <c r="C230" s="330" t="s">
        <v>202</v>
      </c>
      <c r="D230" s="329">
        <v>1200</v>
      </c>
      <c r="E230" s="329">
        <v>1256</v>
      </c>
      <c r="F230" s="276"/>
      <c r="G230" s="278"/>
      <c r="H230" s="276"/>
      <c r="I230" s="278"/>
      <c r="J230" s="276"/>
      <c r="K230" s="279"/>
      <c r="L230" s="278"/>
    </row>
    <row r="231" spans="2:12" s="481" customFormat="1" x14ac:dyDescent="0.2">
      <c r="B231" s="153" t="s">
        <v>203</v>
      </c>
      <c r="C231" s="330" t="s">
        <v>204</v>
      </c>
      <c r="D231" s="329">
        <v>1200</v>
      </c>
      <c r="E231" s="329">
        <v>1260</v>
      </c>
      <c r="F231" s="276"/>
      <c r="G231" s="278"/>
      <c r="H231" s="276"/>
      <c r="I231" s="278"/>
      <c r="J231" s="276"/>
      <c r="K231" s="279"/>
      <c r="L231" s="278"/>
    </row>
    <row r="232" spans="2:12" s="481" customFormat="1" x14ac:dyDescent="0.2">
      <c r="B232" s="153" t="s">
        <v>205</v>
      </c>
      <c r="C232" s="330" t="s">
        <v>206</v>
      </c>
      <c r="D232" s="329">
        <v>1300</v>
      </c>
      <c r="E232" s="329">
        <v>1500</v>
      </c>
      <c r="F232" s="276"/>
      <c r="G232" s="278"/>
      <c r="H232" s="276"/>
      <c r="I232" s="278"/>
      <c r="J232" s="276"/>
      <c r="K232" s="279"/>
      <c r="L232" s="278"/>
    </row>
    <row r="233" spans="2:12" s="481" customFormat="1" ht="31.5" x14ac:dyDescent="0.2">
      <c r="B233" s="153" t="s">
        <v>207</v>
      </c>
      <c r="C233" s="330" t="s">
        <v>208</v>
      </c>
      <c r="D233" s="329">
        <v>9790</v>
      </c>
      <c r="E233" s="329">
        <v>10090</v>
      </c>
      <c r="F233" s="276"/>
      <c r="G233" s="278"/>
      <c r="H233" s="276"/>
      <c r="I233" s="278"/>
      <c r="J233" s="276"/>
      <c r="K233" s="279"/>
      <c r="L233" s="278"/>
    </row>
    <row r="234" spans="2:12" s="481" customFormat="1" x14ac:dyDescent="0.2">
      <c r="B234" s="153" t="s">
        <v>209</v>
      </c>
      <c r="C234" s="330" t="s">
        <v>210</v>
      </c>
      <c r="D234" s="329">
        <v>1400</v>
      </c>
      <c r="E234" s="329">
        <v>1425</v>
      </c>
      <c r="F234" s="276"/>
      <c r="G234" s="278"/>
      <c r="H234" s="276"/>
      <c r="I234" s="278"/>
      <c r="J234" s="276"/>
      <c r="K234" s="279"/>
      <c r="L234" s="278"/>
    </row>
    <row r="235" spans="2:12" s="481" customFormat="1" x14ac:dyDescent="0.2">
      <c r="B235" s="153" t="s">
        <v>211</v>
      </c>
      <c r="C235" s="330" t="s">
        <v>212</v>
      </c>
      <c r="D235" s="329">
        <v>1300</v>
      </c>
      <c r="E235" s="329">
        <v>1430</v>
      </c>
      <c r="F235" s="276"/>
      <c r="G235" s="278"/>
      <c r="H235" s="276"/>
      <c r="I235" s="278"/>
      <c r="J235" s="276"/>
      <c r="K235" s="279"/>
      <c r="L235" s="278"/>
    </row>
    <row r="236" spans="2:12" s="481" customFormat="1" x14ac:dyDescent="0.2">
      <c r="B236" s="153" t="s">
        <v>213</v>
      </c>
      <c r="C236" s="330" t="s">
        <v>214</v>
      </c>
      <c r="D236" s="329">
        <v>1200</v>
      </c>
      <c r="E236" s="329">
        <v>1215</v>
      </c>
      <c r="F236" s="276"/>
      <c r="G236" s="278"/>
      <c r="H236" s="276"/>
      <c r="I236" s="278"/>
      <c r="J236" s="276"/>
      <c r="K236" s="279"/>
      <c r="L236" s="278"/>
    </row>
    <row r="237" spans="2:12" s="481" customFormat="1" x14ac:dyDescent="0.2">
      <c r="B237" s="153" t="s">
        <v>215</v>
      </c>
      <c r="C237" s="330" t="s">
        <v>216</v>
      </c>
      <c r="D237" s="329">
        <v>1100</v>
      </c>
      <c r="E237" s="329">
        <v>1100</v>
      </c>
      <c r="F237" s="276"/>
      <c r="G237" s="278"/>
      <c r="H237" s="276"/>
      <c r="I237" s="278"/>
      <c r="J237" s="276"/>
      <c r="K237" s="279"/>
      <c r="L237" s="278"/>
    </row>
    <row r="238" spans="2:12" s="481" customFormat="1" x14ac:dyDescent="0.2">
      <c r="B238" s="153" t="s">
        <v>217</v>
      </c>
      <c r="C238" s="330" t="s">
        <v>218</v>
      </c>
      <c r="D238" s="329">
        <v>1000</v>
      </c>
      <c r="E238" s="329">
        <v>1100</v>
      </c>
      <c r="F238" s="276"/>
      <c r="G238" s="278"/>
      <c r="H238" s="276"/>
      <c r="I238" s="278"/>
      <c r="J238" s="276"/>
      <c r="K238" s="279"/>
      <c r="L238" s="278"/>
    </row>
    <row r="239" spans="2:12" s="481" customFormat="1" x14ac:dyDescent="0.2">
      <c r="B239" s="153" t="s">
        <v>219</v>
      </c>
      <c r="C239" s="330" t="s">
        <v>220</v>
      </c>
      <c r="D239" s="329">
        <v>1000</v>
      </c>
      <c r="E239" s="329">
        <v>1100</v>
      </c>
      <c r="F239" s="276"/>
      <c r="G239" s="278"/>
      <c r="H239" s="276"/>
      <c r="I239" s="278"/>
      <c r="J239" s="276"/>
      <c r="K239" s="279"/>
      <c r="L239" s="278"/>
    </row>
    <row r="240" spans="2:12" s="481" customFormat="1" x14ac:dyDescent="0.2">
      <c r="B240" s="153" t="s">
        <v>221</v>
      </c>
      <c r="C240" s="330" t="s">
        <v>222</v>
      </c>
      <c r="D240" s="329">
        <v>950</v>
      </c>
      <c r="E240" s="329">
        <v>1000</v>
      </c>
      <c r="F240" s="276"/>
      <c r="G240" s="278"/>
      <c r="H240" s="276"/>
      <c r="I240" s="278"/>
      <c r="J240" s="276"/>
      <c r="K240" s="279"/>
      <c r="L240" s="278"/>
    </row>
    <row r="241" spans="2:12" s="481" customFormat="1" x14ac:dyDescent="0.2">
      <c r="B241" s="153" t="s">
        <v>223</v>
      </c>
      <c r="C241" s="330" t="s">
        <v>224</v>
      </c>
      <c r="D241" s="329">
        <v>950</v>
      </c>
      <c r="E241" s="329">
        <v>1100</v>
      </c>
      <c r="F241" s="276"/>
      <c r="G241" s="278"/>
      <c r="H241" s="276"/>
      <c r="I241" s="278"/>
      <c r="J241" s="276"/>
      <c r="K241" s="279"/>
      <c r="L241" s="278"/>
    </row>
    <row r="242" spans="2:12" s="481" customFormat="1" ht="48" thickBot="1" x14ac:dyDescent="0.25">
      <c r="B242" s="154" t="s">
        <v>225</v>
      </c>
      <c r="C242" s="331" t="s">
        <v>226</v>
      </c>
      <c r="D242" s="329">
        <v>23164</v>
      </c>
      <c r="E242" s="329">
        <v>23409</v>
      </c>
      <c r="F242" s="276"/>
      <c r="G242" s="278"/>
      <c r="H242" s="276"/>
      <c r="I242" s="278"/>
      <c r="J242" s="276"/>
      <c r="K242" s="279"/>
      <c r="L242" s="278"/>
    </row>
    <row r="243" spans="2:12" s="481" customFormat="1" ht="16.5" thickBot="1" x14ac:dyDescent="0.25">
      <c r="B243" s="155"/>
      <c r="C243" s="316" t="s">
        <v>12</v>
      </c>
      <c r="D243" s="284">
        <f>SUM(D228:D242)</f>
        <v>47754</v>
      </c>
      <c r="E243" s="284">
        <f>SUM(E228:E242)</f>
        <v>49486</v>
      </c>
      <c r="F243" s="276"/>
      <c r="G243" s="278"/>
      <c r="H243" s="276"/>
      <c r="I243" s="278"/>
      <c r="J243" s="276"/>
      <c r="K243" s="279"/>
      <c r="L243" s="278"/>
    </row>
    <row r="244" spans="2:12" s="481" customFormat="1" x14ac:dyDescent="0.2">
      <c r="B244" s="156"/>
      <c r="C244" s="260"/>
      <c r="D244" s="311"/>
      <c r="E244" s="276"/>
      <c r="F244" s="276"/>
      <c r="G244" s="278"/>
      <c r="H244" s="276"/>
      <c r="I244" s="278"/>
      <c r="J244" s="276"/>
      <c r="K244" s="279"/>
      <c r="L244" s="278"/>
    </row>
    <row r="245" spans="2:12" s="481" customFormat="1" ht="16.5" x14ac:dyDescent="0.2">
      <c r="B245" s="280"/>
      <c r="C245" s="259"/>
      <c r="D245" s="276"/>
      <c r="E245" s="276"/>
      <c r="F245" s="276"/>
      <c r="G245" s="278"/>
      <c r="H245" s="276"/>
      <c r="I245" s="278"/>
      <c r="J245" s="276"/>
      <c r="K245" s="279"/>
      <c r="L245" s="278"/>
    </row>
    <row r="246" spans="2:12" s="481" customFormat="1" ht="144" customHeight="1" x14ac:dyDescent="0.2">
      <c r="B246" s="264" t="s">
        <v>227</v>
      </c>
      <c r="C246" s="533" t="s">
        <v>228</v>
      </c>
      <c r="D246" s="534"/>
      <c r="E246" s="276"/>
      <c r="F246" s="276"/>
      <c r="G246" s="278"/>
      <c r="H246" s="276"/>
      <c r="I246" s="278"/>
      <c r="J246" s="276"/>
      <c r="K246" s="279"/>
      <c r="L246" s="278"/>
    </row>
    <row r="247" spans="2:12" s="481" customFormat="1" ht="19.5" thickBot="1" x14ac:dyDescent="0.25">
      <c r="B247" s="264"/>
      <c r="C247" s="480"/>
      <c r="E247" s="276"/>
      <c r="F247" s="276"/>
      <c r="G247" s="278"/>
      <c r="H247" s="276"/>
      <c r="I247" s="278"/>
      <c r="J247" s="276"/>
      <c r="K247" s="279"/>
      <c r="L247" s="278"/>
    </row>
    <row r="248" spans="2:12" s="481" customFormat="1" ht="33.75" thickBot="1" x14ac:dyDescent="0.25">
      <c r="B248" s="474"/>
      <c r="C248" s="474" t="s">
        <v>102</v>
      </c>
      <c r="D248" s="476" t="s">
        <v>103</v>
      </c>
      <c r="E248" s="276"/>
      <c r="F248" s="276"/>
      <c r="G248" s="278"/>
      <c r="H248" s="276"/>
      <c r="I248" s="278"/>
      <c r="J248" s="276"/>
      <c r="K248" s="279"/>
      <c r="L248" s="278"/>
    </row>
    <row r="249" spans="2:12" s="481" customFormat="1" ht="17.25" thickBot="1" x14ac:dyDescent="0.25">
      <c r="B249" s="476" t="s">
        <v>229</v>
      </c>
      <c r="C249" s="269" t="s">
        <v>111</v>
      </c>
      <c r="D249" s="267">
        <f>D251+D281</f>
        <v>66168</v>
      </c>
      <c r="E249" s="276"/>
      <c r="F249" s="276"/>
      <c r="G249" s="278"/>
      <c r="H249" s="276"/>
      <c r="I249" s="278"/>
      <c r="J249" s="276"/>
      <c r="K249" s="279"/>
      <c r="L249" s="278"/>
    </row>
    <row r="250" spans="2:12" s="481" customFormat="1" ht="17.25" thickBot="1" x14ac:dyDescent="0.25">
      <c r="B250" s="476"/>
      <c r="C250" s="269"/>
      <c r="D250" s="289"/>
      <c r="E250" s="276"/>
      <c r="F250" s="276"/>
      <c r="G250" s="278"/>
      <c r="H250" s="276"/>
      <c r="I250" s="278"/>
      <c r="J250" s="276"/>
      <c r="K250" s="279"/>
      <c r="L250" s="278"/>
    </row>
    <row r="251" spans="2:12" s="481" customFormat="1" ht="33.75" hidden="1" thickBot="1" x14ac:dyDescent="0.25">
      <c r="B251" s="474" t="s">
        <v>106</v>
      </c>
      <c r="C251" s="269" t="s">
        <v>113</v>
      </c>
      <c r="D251" s="270">
        <f>SUM(D252:D280)</f>
        <v>0</v>
      </c>
      <c r="E251" s="276"/>
      <c r="F251" s="276"/>
      <c r="G251" s="278"/>
      <c r="H251" s="276"/>
      <c r="I251" s="278"/>
      <c r="J251" s="276"/>
      <c r="K251" s="279"/>
      <c r="L251" s="278"/>
    </row>
    <row r="252" spans="2:12" s="481" customFormat="1" ht="16.5" hidden="1" x14ac:dyDescent="0.2">
      <c r="B252" s="285"/>
      <c r="C252" s="291" t="s">
        <v>28</v>
      </c>
      <c r="D252" s="292"/>
      <c r="E252" s="276"/>
      <c r="F252" s="280"/>
      <c r="G252" s="278"/>
      <c r="H252" s="276"/>
      <c r="I252" s="278"/>
      <c r="J252" s="276"/>
      <c r="K252" s="279"/>
      <c r="L252" s="278"/>
    </row>
    <row r="253" spans="2:12" s="481" customFormat="1" ht="16.5" hidden="1" x14ac:dyDescent="0.2">
      <c r="B253" s="273"/>
      <c r="C253" s="293" t="s">
        <v>29</v>
      </c>
      <c r="D253" s="286"/>
      <c r="E253" s="276"/>
      <c r="F253" s="280"/>
      <c r="G253" s="278"/>
      <c r="H253" s="276"/>
      <c r="I253" s="278"/>
      <c r="J253" s="276"/>
      <c r="K253" s="279"/>
      <c r="L253" s="278"/>
    </row>
    <row r="254" spans="2:12" s="481" customFormat="1" ht="16.5" hidden="1" x14ac:dyDescent="0.2">
      <c r="B254" s="273"/>
      <c r="C254" s="294" t="s">
        <v>30</v>
      </c>
      <c r="D254" s="275"/>
      <c r="E254" s="276"/>
      <c r="F254" s="280"/>
      <c r="G254" s="278"/>
      <c r="H254" s="276"/>
      <c r="I254" s="278"/>
      <c r="J254" s="276"/>
      <c r="K254" s="279"/>
      <c r="L254" s="278"/>
    </row>
    <row r="255" spans="2:12" s="481" customFormat="1" ht="16.5" hidden="1" x14ac:dyDescent="0.2">
      <c r="B255" s="273"/>
      <c r="C255" s="294" t="s">
        <v>31</v>
      </c>
      <c r="D255" s="275"/>
      <c r="E255" s="276"/>
      <c r="F255" s="280"/>
      <c r="G255" s="278"/>
      <c r="H255" s="276"/>
      <c r="I255" s="278"/>
      <c r="J255" s="276"/>
      <c r="K255" s="279"/>
      <c r="L255" s="278"/>
    </row>
    <row r="256" spans="2:12" s="481" customFormat="1" ht="16.5" hidden="1" x14ac:dyDescent="0.2">
      <c r="B256" s="273"/>
      <c r="C256" s="294" t="s">
        <v>32</v>
      </c>
      <c r="D256" s="275"/>
      <c r="E256" s="276"/>
      <c r="F256" s="280"/>
      <c r="G256" s="278"/>
      <c r="H256" s="276"/>
      <c r="I256" s="278"/>
      <c r="J256" s="276"/>
      <c r="K256" s="279"/>
      <c r="L256" s="278"/>
    </row>
    <row r="257" spans="2:12" s="481" customFormat="1" ht="16.5" hidden="1" x14ac:dyDescent="0.2">
      <c r="B257" s="273"/>
      <c r="C257" s="294" t="s">
        <v>33</v>
      </c>
      <c r="D257" s="275"/>
      <c r="E257" s="276"/>
      <c r="F257" s="280"/>
      <c r="G257" s="278"/>
      <c r="H257" s="276"/>
      <c r="I257" s="278"/>
      <c r="J257" s="276"/>
      <c r="K257" s="279"/>
      <c r="L257" s="278"/>
    </row>
    <row r="258" spans="2:12" s="481" customFormat="1" ht="16.5" hidden="1" x14ac:dyDescent="0.2">
      <c r="B258" s="273"/>
      <c r="C258" s="294" t="s">
        <v>34</v>
      </c>
      <c r="D258" s="275"/>
      <c r="E258" s="276"/>
      <c r="F258" s="280"/>
      <c r="G258" s="278"/>
      <c r="H258" s="276"/>
      <c r="I258" s="278"/>
      <c r="J258" s="276"/>
      <c r="K258" s="279"/>
      <c r="L258" s="278"/>
    </row>
    <row r="259" spans="2:12" s="481" customFormat="1" ht="16.5" hidden="1" x14ac:dyDescent="0.2">
      <c r="B259" s="273"/>
      <c r="C259" s="294" t="s">
        <v>35</v>
      </c>
      <c r="D259" s="275"/>
      <c r="E259" s="276"/>
      <c r="F259" s="280"/>
      <c r="G259" s="278"/>
      <c r="H259" s="276"/>
      <c r="I259" s="278"/>
      <c r="J259" s="276"/>
      <c r="K259" s="279"/>
      <c r="L259" s="278"/>
    </row>
    <row r="260" spans="2:12" s="481" customFormat="1" ht="16.5" hidden="1" x14ac:dyDescent="0.2">
      <c r="B260" s="273"/>
      <c r="C260" s="294" t="s">
        <v>36</v>
      </c>
      <c r="D260" s="275"/>
      <c r="E260" s="276"/>
      <c r="F260" s="280"/>
      <c r="G260" s="278"/>
      <c r="H260" s="276"/>
      <c r="I260" s="278"/>
      <c r="J260" s="276"/>
      <c r="K260" s="279"/>
      <c r="L260" s="278"/>
    </row>
    <row r="261" spans="2:12" s="481" customFormat="1" ht="16.5" hidden="1" x14ac:dyDescent="0.2">
      <c r="B261" s="273"/>
      <c r="C261" s="294" t="s">
        <v>37</v>
      </c>
      <c r="D261" s="275"/>
      <c r="E261" s="276"/>
      <c r="F261" s="280"/>
      <c r="G261" s="278"/>
      <c r="H261" s="276"/>
      <c r="I261" s="278"/>
      <c r="J261" s="276"/>
      <c r="K261" s="279"/>
      <c r="L261" s="278"/>
    </row>
    <row r="262" spans="2:12" s="481" customFormat="1" ht="16.5" hidden="1" x14ac:dyDescent="0.2">
      <c r="B262" s="273"/>
      <c r="C262" s="294" t="s">
        <v>38</v>
      </c>
      <c r="D262" s="275"/>
      <c r="E262" s="276"/>
      <c r="F262" s="280"/>
      <c r="G262" s="278"/>
      <c r="H262" s="276"/>
      <c r="I262" s="278"/>
      <c r="J262" s="276"/>
      <c r="K262" s="279"/>
      <c r="L262" s="278"/>
    </row>
    <row r="263" spans="2:12" s="481" customFormat="1" ht="16.5" hidden="1" x14ac:dyDescent="0.2">
      <c r="B263" s="273"/>
      <c r="C263" s="294" t="s">
        <v>114</v>
      </c>
      <c r="D263" s="275"/>
      <c r="E263" s="276"/>
      <c r="F263" s="280"/>
      <c r="G263" s="278"/>
      <c r="H263" s="276"/>
      <c r="I263" s="278"/>
      <c r="J263" s="276"/>
      <c r="K263" s="279"/>
      <c r="L263" s="278"/>
    </row>
    <row r="264" spans="2:12" s="481" customFormat="1" ht="16.5" hidden="1" x14ac:dyDescent="0.2">
      <c r="B264" s="273"/>
      <c r="C264" s="294" t="s">
        <v>39</v>
      </c>
      <c r="D264" s="275"/>
      <c r="E264" s="276"/>
      <c r="F264" s="280"/>
      <c r="G264" s="278"/>
      <c r="H264" s="276"/>
      <c r="I264" s="278"/>
      <c r="J264" s="276"/>
      <c r="K264" s="279"/>
      <c r="L264" s="278"/>
    </row>
    <row r="265" spans="2:12" s="481" customFormat="1" ht="16.5" hidden="1" x14ac:dyDescent="0.2">
      <c r="B265" s="273"/>
      <c r="C265" s="294" t="s">
        <v>40</v>
      </c>
      <c r="D265" s="275"/>
      <c r="E265" s="276"/>
      <c r="F265" s="280"/>
      <c r="G265" s="278"/>
      <c r="H265" s="276"/>
      <c r="I265" s="278"/>
      <c r="J265" s="276"/>
      <c r="K265" s="279"/>
      <c r="L265" s="278"/>
    </row>
    <row r="266" spans="2:12" s="481" customFormat="1" ht="16.5" hidden="1" x14ac:dyDescent="0.2">
      <c r="B266" s="273"/>
      <c r="C266" s="294" t="s">
        <v>41</v>
      </c>
      <c r="D266" s="275"/>
      <c r="E266" s="276"/>
      <c r="F266" s="280"/>
      <c r="G266" s="278"/>
      <c r="H266" s="276"/>
      <c r="I266" s="278"/>
      <c r="J266" s="276"/>
      <c r="K266" s="279"/>
      <c r="L266" s="278"/>
    </row>
    <row r="267" spans="2:12" s="481" customFormat="1" ht="16.5" hidden="1" x14ac:dyDescent="0.2">
      <c r="B267" s="273"/>
      <c r="C267" s="294" t="s">
        <v>42</v>
      </c>
      <c r="D267" s="275"/>
      <c r="E267" s="276"/>
      <c r="F267" s="280"/>
      <c r="G267" s="278"/>
      <c r="H267" s="276"/>
      <c r="I267" s="278"/>
      <c r="J267" s="276"/>
      <c r="K267" s="279"/>
      <c r="L267" s="278"/>
    </row>
    <row r="268" spans="2:12" s="481" customFormat="1" ht="16.5" hidden="1" x14ac:dyDescent="0.2">
      <c r="B268" s="273"/>
      <c r="C268" s="294" t="s">
        <v>43</v>
      </c>
      <c r="D268" s="275"/>
      <c r="E268" s="276"/>
      <c r="F268" s="280"/>
      <c r="G268" s="278"/>
      <c r="H268" s="276"/>
      <c r="I268" s="278"/>
      <c r="J268" s="276"/>
      <c r="K268" s="279"/>
      <c r="L268" s="278"/>
    </row>
    <row r="269" spans="2:12" s="481" customFormat="1" ht="16.5" hidden="1" x14ac:dyDescent="0.2">
      <c r="B269" s="273"/>
      <c r="C269" s="294" t="s">
        <v>44</v>
      </c>
      <c r="D269" s="275"/>
      <c r="E269" s="276"/>
      <c r="F269" s="280"/>
      <c r="G269" s="278"/>
      <c r="H269" s="276"/>
      <c r="I269" s="278"/>
      <c r="J269" s="276"/>
      <c r="K269" s="279"/>
      <c r="L269" s="278"/>
    </row>
    <row r="270" spans="2:12" s="481" customFormat="1" ht="16.5" hidden="1" x14ac:dyDescent="0.2">
      <c r="B270" s="273"/>
      <c r="C270" s="294" t="s">
        <v>45</v>
      </c>
      <c r="D270" s="275"/>
      <c r="E270" s="276"/>
      <c r="F270" s="280"/>
      <c r="G270" s="278"/>
      <c r="H270" s="276"/>
      <c r="I270" s="278"/>
      <c r="J270" s="276"/>
      <c r="K270" s="279"/>
      <c r="L270" s="278"/>
    </row>
    <row r="271" spans="2:12" s="481" customFormat="1" ht="16.5" hidden="1" x14ac:dyDescent="0.2">
      <c r="B271" s="273"/>
      <c r="C271" s="294" t="s">
        <v>46</v>
      </c>
      <c r="D271" s="275"/>
      <c r="E271" s="276"/>
      <c r="F271" s="280"/>
      <c r="G271" s="278"/>
      <c r="H271" s="276"/>
      <c r="I271" s="278"/>
      <c r="J271" s="276"/>
      <c r="K271" s="279"/>
      <c r="L271" s="278"/>
    </row>
    <row r="272" spans="2:12" s="481" customFormat="1" ht="16.5" hidden="1" x14ac:dyDescent="0.2">
      <c r="B272" s="273"/>
      <c r="C272" s="294" t="s">
        <v>47</v>
      </c>
      <c r="D272" s="275"/>
      <c r="E272" s="276"/>
      <c r="F272" s="280"/>
      <c r="G272" s="278"/>
      <c r="H272" s="276"/>
      <c r="I272" s="278"/>
      <c r="J272" s="276"/>
      <c r="K272" s="279"/>
      <c r="L272" s="278"/>
    </row>
    <row r="273" spans="2:12" s="481" customFormat="1" ht="16.5" hidden="1" x14ac:dyDescent="0.2">
      <c r="B273" s="273"/>
      <c r="C273" s="294" t="s">
        <v>48</v>
      </c>
      <c r="D273" s="275"/>
      <c r="E273" s="276"/>
      <c r="F273" s="280"/>
      <c r="G273" s="278"/>
      <c r="H273" s="276"/>
      <c r="I273" s="278"/>
      <c r="J273" s="276"/>
      <c r="K273" s="279"/>
      <c r="L273" s="278"/>
    </row>
    <row r="274" spans="2:12" s="481" customFormat="1" ht="16.5" hidden="1" x14ac:dyDescent="0.2">
      <c r="B274" s="273"/>
      <c r="C274" s="294" t="s">
        <v>49</v>
      </c>
      <c r="D274" s="275"/>
      <c r="E274" s="276"/>
      <c r="F274" s="280"/>
      <c r="G274" s="278"/>
      <c r="H274" s="276"/>
      <c r="I274" s="278"/>
      <c r="J274" s="276"/>
      <c r="K274" s="279"/>
      <c r="L274" s="278"/>
    </row>
    <row r="275" spans="2:12" s="481" customFormat="1" ht="16.5" hidden="1" x14ac:dyDescent="0.2">
      <c r="B275" s="273"/>
      <c r="C275" s="294" t="s">
        <v>50</v>
      </c>
      <c r="D275" s="275"/>
      <c r="E275" s="276"/>
      <c r="F275" s="280"/>
      <c r="G275" s="278"/>
      <c r="H275" s="276"/>
      <c r="I275" s="278"/>
      <c r="J275" s="276"/>
      <c r="K275" s="279"/>
      <c r="L275" s="278"/>
    </row>
    <row r="276" spans="2:12" s="481" customFormat="1" ht="16.5" hidden="1" x14ac:dyDescent="0.2">
      <c r="B276" s="273"/>
      <c r="C276" s="294" t="s">
        <v>115</v>
      </c>
      <c r="D276" s="275"/>
      <c r="E276" s="276"/>
      <c r="F276" s="280"/>
      <c r="G276" s="278"/>
      <c r="H276" s="276"/>
      <c r="I276" s="278"/>
      <c r="J276" s="276"/>
      <c r="K276" s="279"/>
      <c r="L276" s="278"/>
    </row>
    <row r="277" spans="2:12" s="481" customFormat="1" ht="16.5" hidden="1" x14ac:dyDescent="0.2">
      <c r="B277" s="273"/>
      <c r="C277" s="295" t="s">
        <v>52</v>
      </c>
      <c r="D277" s="275"/>
      <c r="E277" s="276"/>
      <c r="F277" s="277"/>
      <c r="G277" s="278"/>
      <c r="H277" s="276"/>
      <c r="I277" s="278"/>
      <c r="J277" s="276"/>
      <c r="K277" s="279"/>
      <c r="L277" s="278"/>
    </row>
    <row r="278" spans="2:12" s="481" customFormat="1" ht="16.5" hidden="1" x14ac:dyDescent="0.2">
      <c r="B278" s="273"/>
      <c r="C278" s="468" t="s">
        <v>53</v>
      </c>
      <c r="D278" s="275"/>
      <c r="E278" s="276"/>
      <c r="F278" s="277"/>
      <c r="G278" s="278"/>
      <c r="H278" s="276"/>
      <c r="I278" s="278"/>
      <c r="J278" s="276"/>
      <c r="K278" s="279"/>
      <c r="L278" s="278"/>
    </row>
    <row r="279" spans="2:12" s="481" customFormat="1" ht="33" hidden="1" x14ac:dyDescent="0.2">
      <c r="B279" s="273"/>
      <c r="C279" s="468" t="s">
        <v>542</v>
      </c>
      <c r="D279" s="275"/>
      <c r="E279" s="276"/>
      <c r="F279" s="277"/>
      <c r="G279" s="278"/>
      <c r="H279" s="276"/>
      <c r="I279" s="278"/>
      <c r="J279" s="276"/>
      <c r="K279" s="279"/>
      <c r="L279" s="278"/>
    </row>
    <row r="280" spans="2:12" s="481" customFormat="1" ht="33.75" hidden="1" thickBot="1" x14ac:dyDescent="0.25">
      <c r="B280" s="296"/>
      <c r="C280" s="297" t="s">
        <v>523</v>
      </c>
      <c r="D280" s="275"/>
      <c r="E280" s="276"/>
      <c r="F280" s="280"/>
      <c r="G280" s="278"/>
      <c r="H280" s="276"/>
      <c r="I280" s="278"/>
      <c r="J280" s="276"/>
      <c r="K280" s="279"/>
      <c r="L280" s="278"/>
    </row>
    <row r="281" spans="2:12" s="481" customFormat="1" ht="33.75" thickBot="1" x14ac:dyDescent="0.25">
      <c r="B281" s="475" t="s">
        <v>108</v>
      </c>
      <c r="C281" s="269" t="s">
        <v>117</v>
      </c>
      <c r="D281" s="270">
        <f>SUM(D282:D306)</f>
        <v>66168</v>
      </c>
      <c r="E281" s="276"/>
      <c r="F281" s="259"/>
      <c r="G281" s="259"/>
      <c r="H281" s="276"/>
      <c r="I281" s="278"/>
      <c r="J281" s="276"/>
      <c r="K281" s="279"/>
      <c r="L281" s="278"/>
    </row>
    <row r="282" spans="2:12" s="481" customFormat="1" ht="16.5" x14ac:dyDescent="0.2">
      <c r="B282" s="285"/>
      <c r="C282" s="298" t="s">
        <v>62</v>
      </c>
      <c r="D282" s="292">
        <v>29814</v>
      </c>
      <c r="E282" s="276"/>
      <c r="F282" s="280"/>
      <c r="G282" s="278"/>
      <c r="H282" s="276"/>
      <c r="I282" s="278"/>
      <c r="J282" s="276"/>
      <c r="K282" s="279"/>
      <c r="L282" s="278"/>
    </row>
    <row r="283" spans="2:12" s="481" customFormat="1" ht="16.5" x14ac:dyDescent="0.2">
      <c r="B283" s="273"/>
      <c r="C283" s="295" t="s">
        <v>29</v>
      </c>
      <c r="D283" s="275">
        <v>5778</v>
      </c>
      <c r="E283" s="276"/>
      <c r="F283" s="280"/>
      <c r="G283" s="278"/>
      <c r="H283" s="276"/>
      <c r="I283" s="278"/>
      <c r="J283" s="276"/>
      <c r="K283" s="279"/>
      <c r="L283" s="278"/>
    </row>
    <row r="284" spans="2:12" s="481" customFormat="1" ht="16.5" x14ac:dyDescent="0.2">
      <c r="B284" s="273"/>
      <c r="C284" s="295" t="s">
        <v>30</v>
      </c>
      <c r="D284" s="275">
        <v>3128</v>
      </c>
      <c r="E284" s="276"/>
      <c r="F284" s="280"/>
      <c r="G284" s="278"/>
      <c r="H284" s="276"/>
      <c r="I284" s="278"/>
      <c r="J284" s="276"/>
      <c r="K284" s="279"/>
      <c r="L284" s="278"/>
    </row>
    <row r="285" spans="2:12" s="481" customFormat="1" ht="16.5" x14ac:dyDescent="0.2">
      <c r="B285" s="273"/>
      <c r="C285" s="295" t="s">
        <v>31</v>
      </c>
      <c r="D285" s="275">
        <v>736</v>
      </c>
      <c r="E285" s="276"/>
      <c r="F285" s="280"/>
      <c r="G285" s="278"/>
      <c r="H285" s="276"/>
      <c r="I285" s="278"/>
      <c r="J285" s="276"/>
      <c r="K285" s="279"/>
      <c r="L285" s="278"/>
    </row>
    <row r="286" spans="2:12" s="481" customFormat="1" ht="16.5" x14ac:dyDescent="0.2">
      <c r="B286" s="273"/>
      <c r="C286" s="295" t="s">
        <v>32</v>
      </c>
      <c r="D286" s="275">
        <v>1978</v>
      </c>
      <c r="E286" s="276"/>
      <c r="F286" s="280"/>
      <c r="G286" s="278"/>
      <c r="H286" s="276"/>
      <c r="I286" s="278"/>
      <c r="J286" s="276"/>
      <c r="K286" s="279"/>
      <c r="L286" s="278"/>
    </row>
    <row r="287" spans="2:12" s="481" customFormat="1" ht="16.5" x14ac:dyDescent="0.2">
      <c r="B287" s="273"/>
      <c r="C287" s="295" t="s">
        <v>33</v>
      </c>
      <c r="D287" s="275">
        <v>1822</v>
      </c>
      <c r="E287" s="276"/>
      <c r="F287" s="280"/>
      <c r="G287" s="278"/>
      <c r="H287" s="276"/>
      <c r="I287" s="278"/>
      <c r="J287" s="276"/>
      <c r="K287" s="279"/>
      <c r="L287" s="278"/>
    </row>
    <row r="288" spans="2:12" s="481" customFormat="1" ht="16.5" x14ac:dyDescent="0.2">
      <c r="B288" s="273"/>
      <c r="C288" s="295" t="s">
        <v>34</v>
      </c>
      <c r="D288" s="275">
        <v>5888</v>
      </c>
      <c r="E288" s="276"/>
      <c r="F288" s="280"/>
      <c r="G288" s="278"/>
      <c r="H288" s="276"/>
      <c r="I288" s="278"/>
      <c r="J288" s="276"/>
      <c r="K288" s="279"/>
      <c r="L288" s="278"/>
    </row>
    <row r="289" spans="2:12" s="481" customFormat="1" ht="16.5" x14ac:dyDescent="0.2">
      <c r="B289" s="273"/>
      <c r="C289" s="295" t="s">
        <v>35</v>
      </c>
      <c r="D289" s="275">
        <v>3128</v>
      </c>
      <c r="E289" s="276"/>
      <c r="F289" s="280"/>
      <c r="G289" s="278"/>
      <c r="H289" s="276"/>
      <c r="I289" s="278"/>
      <c r="J289" s="276"/>
      <c r="K289" s="279"/>
      <c r="L289" s="278"/>
    </row>
    <row r="290" spans="2:12" s="481" customFormat="1" ht="16.5" x14ac:dyDescent="0.2">
      <c r="B290" s="273"/>
      <c r="C290" s="295" t="s">
        <v>36</v>
      </c>
      <c r="D290" s="275">
        <v>1394</v>
      </c>
      <c r="E290" s="276"/>
      <c r="F290" s="280"/>
      <c r="G290" s="278"/>
      <c r="H290" s="276"/>
      <c r="I290" s="278"/>
      <c r="J290" s="276"/>
      <c r="K290" s="279"/>
      <c r="L290" s="278"/>
    </row>
    <row r="291" spans="2:12" s="481" customFormat="1" ht="16.5" x14ac:dyDescent="0.2">
      <c r="B291" s="273"/>
      <c r="C291" s="295" t="s">
        <v>37</v>
      </c>
      <c r="D291" s="275">
        <v>2631</v>
      </c>
      <c r="E291" s="276"/>
      <c r="F291" s="280"/>
      <c r="G291" s="278"/>
      <c r="H291" s="276"/>
      <c r="I291" s="278"/>
      <c r="J291" s="276"/>
      <c r="K291" s="279"/>
      <c r="L291" s="278"/>
    </row>
    <row r="292" spans="2:12" s="481" customFormat="1" ht="16.5" x14ac:dyDescent="0.2">
      <c r="B292" s="273"/>
      <c r="C292" s="295" t="s">
        <v>28</v>
      </c>
      <c r="D292" s="275"/>
      <c r="E292" s="276"/>
      <c r="F292" s="280"/>
      <c r="G292" s="278"/>
      <c r="H292" s="276"/>
      <c r="I292" s="278"/>
      <c r="J292" s="276"/>
      <c r="K292" s="279"/>
      <c r="L292" s="278"/>
    </row>
    <row r="293" spans="2:12" s="481" customFormat="1" ht="16.5" x14ac:dyDescent="0.2">
      <c r="B293" s="273"/>
      <c r="C293" s="295" t="s">
        <v>40</v>
      </c>
      <c r="D293" s="275"/>
      <c r="E293" s="276"/>
      <c r="F293" s="280"/>
      <c r="G293" s="278"/>
      <c r="H293" s="276"/>
      <c r="I293" s="278"/>
      <c r="J293" s="276"/>
      <c r="K293" s="279"/>
      <c r="L293" s="278"/>
    </row>
    <row r="294" spans="2:12" s="481" customFormat="1" ht="16.5" x14ac:dyDescent="0.2">
      <c r="B294" s="273"/>
      <c r="C294" s="295" t="s">
        <v>41</v>
      </c>
      <c r="D294" s="275">
        <v>911</v>
      </c>
      <c r="E294" s="276"/>
      <c r="F294" s="280"/>
      <c r="G294" s="278"/>
      <c r="H294" s="276"/>
      <c r="I294" s="278"/>
      <c r="J294" s="276"/>
      <c r="K294" s="279"/>
      <c r="L294" s="278"/>
    </row>
    <row r="295" spans="2:12" s="481" customFormat="1" ht="16.5" x14ac:dyDescent="0.2">
      <c r="B295" s="273"/>
      <c r="C295" s="295" t="s">
        <v>42</v>
      </c>
      <c r="D295" s="275">
        <v>667</v>
      </c>
      <c r="E295" s="276"/>
      <c r="F295" s="280"/>
      <c r="G295" s="278"/>
      <c r="H295" s="276"/>
      <c r="I295" s="278"/>
      <c r="J295" s="276"/>
      <c r="K295" s="279"/>
      <c r="L295" s="278"/>
    </row>
    <row r="296" spans="2:12" s="481" customFormat="1" ht="16.5" x14ac:dyDescent="0.2">
      <c r="B296" s="273"/>
      <c r="C296" s="295" t="s">
        <v>43</v>
      </c>
      <c r="D296" s="275">
        <v>3330</v>
      </c>
      <c r="E296" s="276"/>
      <c r="F296" s="280"/>
      <c r="G296" s="278"/>
      <c r="H296" s="276"/>
      <c r="I296" s="278"/>
      <c r="J296" s="276"/>
      <c r="K296" s="279"/>
      <c r="L296" s="278"/>
    </row>
    <row r="297" spans="2:12" s="481" customFormat="1" ht="16.5" x14ac:dyDescent="0.2">
      <c r="B297" s="273"/>
      <c r="C297" s="295" t="s">
        <v>44</v>
      </c>
      <c r="D297" s="275">
        <v>1601</v>
      </c>
      <c r="E297" s="276"/>
      <c r="F297" s="280"/>
      <c r="G297" s="278"/>
      <c r="H297" s="276"/>
      <c r="I297" s="278"/>
      <c r="J297" s="276"/>
      <c r="K297" s="279"/>
      <c r="L297" s="278"/>
    </row>
    <row r="298" spans="2:12" s="481" customFormat="1" ht="16.5" x14ac:dyDescent="0.2">
      <c r="B298" s="273"/>
      <c r="C298" s="295" t="s">
        <v>45</v>
      </c>
      <c r="D298" s="275"/>
      <c r="E298" s="276"/>
      <c r="F298" s="280"/>
      <c r="G298" s="278"/>
      <c r="H298" s="276"/>
      <c r="I298" s="278"/>
      <c r="J298" s="276"/>
      <c r="K298" s="279"/>
      <c r="L298" s="278"/>
    </row>
    <row r="299" spans="2:12" s="481" customFormat="1" ht="16.5" x14ac:dyDescent="0.2">
      <c r="B299" s="273"/>
      <c r="C299" s="295" t="s">
        <v>46</v>
      </c>
      <c r="D299" s="275">
        <v>1343</v>
      </c>
      <c r="E299" s="276"/>
      <c r="F299" s="280"/>
      <c r="G299" s="278"/>
      <c r="H299" s="276"/>
      <c r="I299" s="278"/>
      <c r="J299" s="276"/>
      <c r="K299" s="279"/>
      <c r="L299" s="278"/>
    </row>
    <row r="300" spans="2:12" s="481" customFormat="1" ht="16.5" x14ac:dyDescent="0.2">
      <c r="B300" s="273"/>
      <c r="C300" s="295" t="s">
        <v>47</v>
      </c>
      <c r="D300" s="275"/>
      <c r="E300" s="276"/>
      <c r="F300" s="280"/>
      <c r="G300" s="278"/>
      <c r="H300" s="276"/>
      <c r="I300" s="278"/>
      <c r="J300" s="276"/>
      <c r="K300" s="279"/>
      <c r="L300" s="278"/>
    </row>
    <row r="301" spans="2:12" s="481" customFormat="1" ht="16.5" x14ac:dyDescent="0.2">
      <c r="B301" s="273"/>
      <c r="C301" s="295" t="s">
        <v>48</v>
      </c>
      <c r="D301" s="275">
        <v>2019</v>
      </c>
      <c r="E301" s="276"/>
      <c r="F301" s="280"/>
      <c r="G301" s="278"/>
      <c r="H301" s="276"/>
      <c r="I301" s="278"/>
      <c r="J301" s="276"/>
      <c r="K301" s="279"/>
      <c r="L301" s="278"/>
    </row>
    <row r="302" spans="2:12" s="481" customFormat="1" ht="16.5" x14ac:dyDescent="0.2">
      <c r="B302" s="273"/>
      <c r="C302" s="295" t="s">
        <v>49</v>
      </c>
      <c r="D302" s="275"/>
      <c r="E302" s="276"/>
      <c r="F302" s="280"/>
      <c r="G302" s="278"/>
      <c r="H302" s="276"/>
      <c r="I302" s="278"/>
      <c r="J302" s="276"/>
      <c r="K302" s="279"/>
      <c r="L302" s="278"/>
    </row>
    <row r="303" spans="2:12" s="481" customFormat="1" ht="16.5" x14ac:dyDescent="0.2">
      <c r="B303" s="273"/>
      <c r="C303" s="295" t="s">
        <v>50</v>
      </c>
      <c r="D303" s="275"/>
      <c r="E303" s="276"/>
      <c r="F303" s="280"/>
      <c r="G303" s="278"/>
      <c r="H303" s="276"/>
      <c r="I303" s="278"/>
      <c r="J303" s="276"/>
      <c r="K303" s="279"/>
      <c r="L303" s="278"/>
    </row>
    <row r="304" spans="2:12" s="481" customFormat="1" ht="16.5" x14ac:dyDescent="0.2">
      <c r="B304" s="273"/>
      <c r="C304" s="295" t="s">
        <v>115</v>
      </c>
      <c r="D304" s="275"/>
      <c r="E304" s="276"/>
      <c r="F304" s="280"/>
      <c r="G304" s="278"/>
      <c r="H304" s="276"/>
      <c r="I304" s="278"/>
      <c r="J304" s="276"/>
      <c r="K304" s="279"/>
      <c r="L304" s="278"/>
    </row>
    <row r="305" spans="2:12" s="481" customFormat="1" ht="16.5" x14ac:dyDescent="0.2">
      <c r="B305" s="273"/>
      <c r="C305" s="295" t="s">
        <v>52</v>
      </c>
      <c r="D305" s="275"/>
      <c r="E305" s="276"/>
      <c r="F305" s="277"/>
      <c r="G305" s="278"/>
      <c r="I305" s="278"/>
      <c r="J305" s="276"/>
      <c r="K305" s="279"/>
      <c r="L305" s="278"/>
    </row>
    <row r="306" spans="2:12" s="481" customFormat="1" ht="17.25" thickBot="1" x14ac:dyDescent="0.25">
      <c r="B306" s="296"/>
      <c r="C306" s="299" t="s">
        <v>81</v>
      </c>
      <c r="D306" s="300"/>
      <c r="E306" s="276"/>
      <c r="F306" s="280"/>
      <c r="G306" s="278"/>
      <c r="I306" s="278"/>
      <c r="J306" s="276"/>
      <c r="K306" s="279"/>
      <c r="L306" s="278"/>
    </row>
    <row r="307" spans="2:12" s="481" customFormat="1" ht="16.5" x14ac:dyDescent="0.2">
      <c r="B307" s="280"/>
      <c r="C307" s="259"/>
      <c r="D307" s="276"/>
      <c r="E307" s="276"/>
      <c r="F307" s="276"/>
      <c r="G307" s="278"/>
      <c r="I307" s="278"/>
      <c r="J307" s="276"/>
      <c r="K307" s="279"/>
      <c r="L307" s="278"/>
    </row>
    <row r="308" spans="2:12" ht="16.5" x14ac:dyDescent="0.2">
      <c r="B308" s="265"/>
      <c r="C308" s="268"/>
      <c r="D308" s="268"/>
      <c r="E308" s="268"/>
      <c r="F308" s="268"/>
      <c r="G308" s="259"/>
    </row>
    <row r="309" spans="2:12" ht="18.75" hidden="1" x14ac:dyDescent="0.2">
      <c r="B309" s="265" t="s">
        <v>230</v>
      </c>
      <c r="C309" s="480" t="s">
        <v>231</v>
      </c>
      <c r="D309" s="268"/>
      <c r="E309" s="268"/>
      <c r="F309" s="268"/>
      <c r="G309" s="259"/>
    </row>
    <row r="310" spans="2:12" ht="18.75" hidden="1" x14ac:dyDescent="0.2">
      <c r="B310" s="265" t="s">
        <v>232</v>
      </c>
      <c r="C310" s="480" t="s">
        <v>233</v>
      </c>
      <c r="D310" s="271"/>
      <c r="E310" s="271"/>
      <c r="F310" s="260"/>
      <c r="G310" s="260"/>
    </row>
    <row r="311" spans="2:12" ht="16.5" hidden="1" thickBot="1" x14ac:dyDescent="0.25">
      <c r="B311" s="478"/>
      <c r="C311" s="271"/>
      <c r="D311" s="271"/>
      <c r="E311" s="271"/>
      <c r="F311" s="260"/>
      <c r="G311" s="260"/>
    </row>
    <row r="312" spans="2:12" ht="33.75" hidden="1" thickBot="1" x14ac:dyDescent="0.25">
      <c r="C312" s="266" t="s">
        <v>234</v>
      </c>
      <c r="D312" s="476"/>
      <c r="E312" s="263"/>
      <c r="F312" s="263"/>
    </row>
    <row r="313" spans="2:12" ht="33.75" hidden="1" thickBot="1" x14ac:dyDescent="0.25">
      <c r="C313" s="332" t="s">
        <v>235</v>
      </c>
      <c r="D313" s="333"/>
      <c r="E313" s="263"/>
      <c r="F313" s="263"/>
    </row>
    <row r="314" spans="2:12" ht="16.5" hidden="1" x14ac:dyDescent="0.2">
      <c r="C314" s="334"/>
      <c r="D314" s="335"/>
      <c r="E314" s="263"/>
      <c r="F314" s="263"/>
    </row>
    <row r="315" spans="2:12" ht="17.25" hidden="1" thickBot="1" x14ac:dyDescent="0.25">
      <c r="C315" s="336"/>
      <c r="D315" s="337"/>
      <c r="E315" s="263"/>
      <c r="F315" s="263"/>
    </row>
    <row r="316" spans="2:12" ht="16.5" hidden="1" x14ac:dyDescent="0.2">
      <c r="B316" s="338"/>
      <c r="C316" s="510" t="s">
        <v>236</v>
      </c>
      <c r="D316" s="510" t="s">
        <v>237</v>
      </c>
      <c r="E316" s="268"/>
      <c r="F316" s="268"/>
    </row>
    <row r="317" spans="2:12" ht="17.25" hidden="1" thickBot="1" x14ac:dyDescent="0.25">
      <c r="B317" s="338"/>
      <c r="C317" s="509"/>
      <c r="D317" s="509"/>
      <c r="E317" s="261"/>
      <c r="F317" s="261"/>
    </row>
    <row r="318" spans="2:12" ht="16.5" hidden="1" x14ac:dyDescent="0.2">
      <c r="B318" s="290"/>
      <c r="C318" s="339"/>
      <c r="D318" s="340"/>
      <c r="E318" s="259"/>
      <c r="F318" s="259"/>
    </row>
    <row r="319" spans="2:12" ht="17.25" hidden="1" thickBot="1" x14ac:dyDescent="0.25">
      <c r="B319" s="290"/>
      <c r="C319" s="341" t="s">
        <v>238</v>
      </c>
      <c r="D319" s="342"/>
      <c r="E319" s="343"/>
      <c r="F319" s="259"/>
    </row>
    <row r="320" spans="2:12" ht="16.5" hidden="1" x14ac:dyDescent="0.2">
      <c r="B320" s="290"/>
      <c r="C320" s="259"/>
      <c r="D320" s="343"/>
      <c r="E320" s="343"/>
      <c r="F320" s="259"/>
    </row>
    <row r="321" spans="2:8" ht="17.25" hidden="1" thickBot="1" x14ac:dyDescent="0.25">
      <c r="B321" s="290"/>
      <c r="C321" s="259"/>
      <c r="D321" s="343"/>
      <c r="E321" s="343"/>
      <c r="F321" s="259"/>
    </row>
    <row r="322" spans="2:8" ht="16.5" hidden="1" x14ac:dyDescent="0.2">
      <c r="B322" s="511"/>
      <c r="C322" s="513" t="s">
        <v>102</v>
      </c>
      <c r="D322" s="510" t="s">
        <v>239</v>
      </c>
      <c r="E322" s="263"/>
      <c r="F322" s="263"/>
    </row>
    <row r="323" spans="2:8" ht="17.25" hidden="1" thickBot="1" x14ac:dyDescent="0.25">
      <c r="B323" s="512"/>
      <c r="C323" s="514"/>
      <c r="D323" s="509"/>
      <c r="E323" s="263"/>
      <c r="F323" s="263"/>
    </row>
    <row r="324" spans="2:8" ht="17.25" hidden="1" thickBot="1" x14ac:dyDescent="0.25">
      <c r="B324" s="344"/>
      <c r="C324" s="345" t="s">
        <v>240</v>
      </c>
      <c r="D324" s="270">
        <f>D325+D326</f>
        <v>0</v>
      </c>
      <c r="E324" s="263"/>
      <c r="F324" s="263"/>
      <c r="H324" s="346"/>
    </row>
    <row r="325" spans="2:8" ht="79.5" hidden="1" thickBot="1" x14ac:dyDescent="0.25">
      <c r="B325" s="347" t="s">
        <v>104</v>
      </c>
      <c r="C325" s="348" t="s">
        <v>241</v>
      </c>
      <c r="D325" s="270"/>
      <c r="E325" s="263"/>
      <c r="F325" s="263"/>
      <c r="H325" s="477"/>
    </row>
    <row r="326" spans="2:8" ht="48" hidden="1" thickBot="1" x14ac:dyDescent="0.25">
      <c r="B326" s="349" t="s">
        <v>110</v>
      </c>
      <c r="C326" s="348" t="s">
        <v>242</v>
      </c>
      <c r="D326" s="350"/>
      <c r="E326" s="263"/>
      <c r="F326" s="263"/>
      <c r="H326" s="477"/>
    </row>
    <row r="327" spans="2:8" ht="17.25" hidden="1" thickBot="1" x14ac:dyDescent="0.25">
      <c r="B327" s="351"/>
      <c r="C327" s="352" t="s">
        <v>243</v>
      </c>
      <c r="D327" s="353"/>
      <c r="E327" s="263"/>
      <c r="F327" s="263"/>
      <c r="H327" s="260"/>
    </row>
    <row r="328" spans="2:8" ht="47.25" hidden="1" x14ac:dyDescent="0.2">
      <c r="B328" s="354" t="s">
        <v>112</v>
      </c>
      <c r="C328" s="315" t="s">
        <v>244</v>
      </c>
      <c r="D328" s="355"/>
      <c r="E328" s="263"/>
      <c r="F328" s="263"/>
      <c r="H328" s="260"/>
    </row>
    <row r="329" spans="2:8" ht="16.5" hidden="1" x14ac:dyDescent="0.2">
      <c r="B329" s="356" t="s">
        <v>116</v>
      </c>
      <c r="C329" s="315" t="s">
        <v>245</v>
      </c>
      <c r="D329" s="357"/>
      <c r="E329" s="263"/>
      <c r="F329" s="263"/>
      <c r="H329" s="260"/>
    </row>
    <row r="330" spans="2:8" ht="31.5" hidden="1" x14ac:dyDescent="0.2">
      <c r="B330" s="356" t="s">
        <v>246</v>
      </c>
      <c r="C330" s="315" t="s">
        <v>247</v>
      </c>
      <c r="D330" s="357"/>
      <c r="E330" s="263"/>
      <c r="F330" s="263"/>
      <c r="H330" s="260"/>
    </row>
    <row r="331" spans="2:8" ht="16.5" hidden="1" x14ac:dyDescent="0.2">
      <c r="B331" s="356" t="s">
        <v>248</v>
      </c>
      <c r="C331" s="315" t="s">
        <v>249</v>
      </c>
      <c r="D331" s="357"/>
      <c r="E331" s="263"/>
      <c r="F331" s="263"/>
      <c r="H331" s="260"/>
    </row>
    <row r="332" spans="2:8" ht="31.5" hidden="1" x14ac:dyDescent="0.2">
      <c r="B332" s="356" t="s">
        <v>250</v>
      </c>
      <c r="C332" s="312" t="s">
        <v>251</v>
      </c>
      <c r="D332" s="357"/>
      <c r="E332" s="263"/>
      <c r="F332" s="263"/>
      <c r="H332" s="260"/>
    </row>
    <row r="333" spans="2:8" ht="31.5" hidden="1" x14ac:dyDescent="0.2">
      <c r="B333" s="356" t="s">
        <v>252</v>
      </c>
      <c r="C333" s="313" t="s">
        <v>253</v>
      </c>
      <c r="D333" s="357"/>
      <c r="E333" s="263"/>
      <c r="F333" s="263"/>
      <c r="H333" s="260"/>
    </row>
    <row r="334" spans="2:8" ht="16.5" hidden="1" x14ac:dyDescent="0.2">
      <c r="B334" s="356" t="s">
        <v>254</v>
      </c>
      <c r="C334" s="315" t="s">
        <v>255</v>
      </c>
      <c r="D334" s="357"/>
      <c r="E334" s="263"/>
      <c r="F334" s="263"/>
      <c r="H334" s="260"/>
    </row>
    <row r="335" spans="2:8" ht="31.5" hidden="1" x14ac:dyDescent="0.2">
      <c r="B335" s="356" t="s">
        <v>256</v>
      </c>
      <c r="C335" s="313" t="s">
        <v>257</v>
      </c>
      <c r="D335" s="357"/>
      <c r="E335" s="263"/>
      <c r="F335" s="263"/>
      <c r="H335" s="260"/>
    </row>
    <row r="336" spans="2:8" ht="31.5" hidden="1" x14ac:dyDescent="0.2">
      <c r="B336" s="356" t="s">
        <v>258</v>
      </c>
      <c r="C336" s="313" t="s">
        <v>259</v>
      </c>
      <c r="D336" s="357"/>
      <c r="E336" s="263"/>
      <c r="F336" s="263"/>
      <c r="H336" s="260"/>
    </row>
    <row r="337" spans="2:8" ht="31.5" hidden="1" x14ac:dyDescent="0.2">
      <c r="B337" s="358" t="s">
        <v>260</v>
      </c>
      <c r="C337" s="313" t="s">
        <v>261</v>
      </c>
      <c r="D337" s="357"/>
      <c r="E337" s="263"/>
      <c r="F337" s="263"/>
      <c r="H337" s="477"/>
    </row>
    <row r="338" spans="2:8" ht="31.5" hidden="1" x14ac:dyDescent="0.2">
      <c r="B338" s="358" t="s">
        <v>262</v>
      </c>
      <c r="C338" s="359" t="s">
        <v>548</v>
      </c>
      <c r="D338" s="357"/>
      <c r="E338" s="263"/>
      <c r="F338" s="263"/>
      <c r="H338" s="260"/>
    </row>
    <row r="339" spans="2:8" ht="16.5" hidden="1" x14ac:dyDescent="0.2">
      <c r="B339" s="360" t="s">
        <v>263</v>
      </c>
      <c r="C339" s="361" t="s">
        <v>264</v>
      </c>
      <c r="D339" s="333"/>
      <c r="E339" s="263"/>
      <c r="F339" s="263"/>
      <c r="H339" s="477"/>
    </row>
    <row r="340" spans="2:8" ht="16.5" hidden="1" thickBot="1" x14ac:dyDescent="0.25">
      <c r="B340" s="362" t="s">
        <v>265</v>
      </c>
      <c r="C340" s="363" t="s">
        <v>266</v>
      </c>
      <c r="D340" s="364"/>
    </row>
    <row r="341" spans="2:8" ht="16.5" hidden="1" x14ac:dyDescent="0.2">
      <c r="C341" s="263"/>
      <c r="D341" s="263"/>
      <c r="E341" s="263"/>
      <c r="F341" s="263"/>
    </row>
    <row r="342" spans="2:8" hidden="1" x14ac:dyDescent="0.2">
      <c r="B342" s="478"/>
      <c r="C342" s="271"/>
      <c r="D342" s="271"/>
      <c r="E342" s="271"/>
      <c r="F342" s="260"/>
      <c r="G342" s="260"/>
      <c r="H342" s="260"/>
    </row>
    <row r="343" spans="2:8" ht="18.75" hidden="1" x14ac:dyDescent="0.2">
      <c r="B343" s="265" t="s">
        <v>267</v>
      </c>
      <c r="C343" s="480" t="s">
        <v>268</v>
      </c>
    </row>
    <row r="344" spans="2:8" ht="16.5" hidden="1" thickBot="1" x14ac:dyDescent="0.25">
      <c r="C344" s="254"/>
      <c r="D344" s="473"/>
    </row>
    <row r="345" spans="2:8" ht="33.75" hidden="1" thickBot="1" x14ac:dyDescent="0.25">
      <c r="C345" s="352" t="s">
        <v>269</v>
      </c>
      <c r="D345" s="365"/>
      <c r="E345" s="263"/>
      <c r="F345" s="263"/>
    </row>
    <row r="346" spans="2:8" ht="33.75" hidden="1" thickBot="1" x14ac:dyDescent="0.25">
      <c r="C346" s="366" t="s">
        <v>235</v>
      </c>
      <c r="D346" s="367"/>
      <c r="E346" s="263"/>
      <c r="F346" s="263"/>
    </row>
    <row r="347" spans="2:8" ht="16.5" hidden="1" x14ac:dyDescent="0.2">
      <c r="C347" s="298"/>
      <c r="D347" s="368"/>
      <c r="E347" s="263"/>
      <c r="F347" s="263"/>
    </row>
    <row r="348" spans="2:8" ht="17.25" hidden="1" thickBot="1" x14ac:dyDescent="0.25">
      <c r="C348" s="299"/>
      <c r="D348" s="369"/>
      <c r="E348" s="263"/>
      <c r="F348" s="263"/>
    </row>
    <row r="349" spans="2:8" ht="16.5" hidden="1" x14ac:dyDescent="0.2">
      <c r="B349" s="507"/>
      <c r="C349" s="508" t="s">
        <v>236</v>
      </c>
      <c r="D349" s="510" t="s">
        <v>237</v>
      </c>
      <c r="E349" s="268"/>
      <c r="F349" s="268"/>
    </row>
    <row r="350" spans="2:8" ht="17.25" hidden="1" thickBot="1" x14ac:dyDescent="0.25">
      <c r="B350" s="507"/>
      <c r="C350" s="509"/>
      <c r="D350" s="509"/>
      <c r="E350" s="261"/>
      <c r="F350" s="261"/>
    </row>
    <row r="351" spans="2:8" ht="16.5" hidden="1" x14ac:dyDescent="0.2">
      <c r="B351" s="290"/>
      <c r="C351" s="298"/>
      <c r="D351" s="298"/>
      <c r="E351" s="259"/>
      <c r="F351" s="259"/>
    </row>
    <row r="352" spans="2:8" ht="17.25" hidden="1" thickBot="1" x14ac:dyDescent="0.25">
      <c r="B352" s="290"/>
      <c r="C352" s="299" t="s">
        <v>238</v>
      </c>
      <c r="D352" s="342"/>
      <c r="E352" s="343"/>
      <c r="F352" s="259"/>
    </row>
    <row r="353" spans="2:8" ht="16.5" hidden="1" x14ac:dyDescent="0.2">
      <c r="B353" s="290"/>
      <c r="C353" s="259"/>
      <c r="D353" s="343"/>
      <c r="E353" s="343"/>
      <c r="F353" s="259"/>
    </row>
    <row r="354" spans="2:8" ht="17.25" hidden="1" thickBot="1" x14ac:dyDescent="0.25">
      <c r="B354" s="290"/>
      <c r="C354" s="259"/>
      <c r="D354" s="343"/>
      <c r="E354" s="343"/>
      <c r="F354" s="259"/>
    </row>
    <row r="355" spans="2:8" ht="16.5" hidden="1" x14ac:dyDescent="0.2">
      <c r="B355" s="511"/>
      <c r="C355" s="513" t="s">
        <v>102</v>
      </c>
      <c r="D355" s="510" t="s">
        <v>239</v>
      </c>
      <c r="E355" s="263"/>
      <c r="F355" s="263"/>
    </row>
    <row r="356" spans="2:8" ht="17.25" hidden="1" thickBot="1" x14ac:dyDescent="0.25">
      <c r="B356" s="512"/>
      <c r="C356" s="514"/>
      <c r="D356" s="509"/>
      <c r="E356" s="263"/>
      <c r="F356" s="263"/>
    </row>
    <row r="357" spans="2:8" ht="17.25" hidden="1" thickBot="1" x14ac:dyDescent="0.25">
      <c r="B357" s="344"/>
      <c r="C357" s="345" t="s">
        <v>240</v>
      </c>
      <c r="D357" s="270">
        <f>D358+D359</f>
        <v>0</v>
      </c>
      <c r="E357" s="263"/>
      <c r="F357" s="263"/>
      <c r="H357" s="346"/>
    </row>
    <row r="358" spans="2:8" ht="63.75" hidden="1" thickBot="1" x14ac:dyDescent="0.25">
      <c r="B358" s="347" t="s">
        <v>104</v>
      </c>
      <c r="C358" s="370" t="s">
        <v>270</v>
      </c>
      <c r="D358" s="270"/>
      <c r="E358" s="263"/>
      <c r="F358" s="263"/>
      <c r="H358" s="477"/>
    </row>
    <row r="359" spans="2:8" ht="48" hidden="1" thickBot="1" x14ac:dyDescent="0.25">
      <c r="B359" s="349" t="s">
        <v>110</v>
      </c>
      <c r="C359" s="370" t="s">
        <v>271</v>
      </c>
      <c r="D359" s="350"/>
      <c r="E359" s="263"/>
      <c r="F359" s="263"/>
      <c r="H359" s="477"/>
    </row>
    <row r="360" spans="2:8" ht="17.25" hidden="1" thickBot="1" x14ac:dyDescent="0.25">
      <c r="B360" s="351"/>
      <c r="C360" s="352" t="s">
        <v>243</v>
      </c>
      <c r="D360" s="353"/>
      <c r="E360" s="263"/>
      <c r="F360" s="263"/>
      <c r="H360" s="260"/>
    </row>
    <row r="361" spans="2:8" ht="47.25" hidden="1" x14ac:dyDescent="0.2">
      <c r="B361" s="354" t="s">
        <v>112</v>
      </c>
      <c r="C361" s="315" t="s">
        <v>244</v>
      </c>
      <c r="D361" s="355"/>
      <c r="E361" s="263"/>
      <c r="F361" s="263"/>
      <c r="H361" s="260"/>
    </row>
    <row r="362" spans="2:8" ht="31.5" hidden="1" x14ac:dyDescent="0.2">
      <c r="B362" s="356" t="s">
        <v>116</v>
      </c>
      <c r="C362" s="315" t="s">
        <v>272</v>
      </c>
      <c r="D362" s="357"/>
      <c r="E362" s="263"/>
      <c r="F362" s="263"/>
      <c r="H362" s="260"/>
    </row>
    <row r="363" spans="2:8" ht="47.25" hidden="1" x14ac:dyDescent="0.2">
      <c r="B363" s="356" t="s">
        <v>246</v>
      </c>
      <c r="C363" s="315" t="s">
        <v>273</v>
      </c>
      <c r="D363" s="357"/>
      <c r="E363" s="263"/>
      <c r="F363" s="263"/>
      <c r="H363" s="260"/>
    </row>
    <row r="364" spans="2:8" ht="16.5" hidden="1" x14ac:dyDescent="0.2">
      <c r="B364" s="356" t="s">
        <v>248</v>
      </c>
      <c r="C364" s="315" t="s">
        <v>245</v>
      </c>
      <c r="D364" s="357"/>
      <c r="E364" s="263"/>
      <c r="F364" s="263"/>
      <c r="H364" s="260"/>
    </row>
    <row r="365" spans="2:8" ht="16.5" hidden="1" x14ac:dyDescent="0.2">
      <c r="B365" s="356" t="s">
        <v>250</v>
      </c>
      <c r="C365" s="315" t="s">
        <v>274</v>
      </c>
      <c r="D365" s="357"/>
      <c r="E365" s="263"/>
      <c r="F365" s="263"/>
      <c r="H365" s="260"/>
    </row>
    <row r="366" spans="2:8" ht="31.5" hidden="1" x14ac:dyDescent="0.2">
      <c r="B366" s="356" t="s">
        <v>252</v>
      </c>
      <c r="C366" s="315" t="s">
        <v>247</v>
      </c>
      <c r="D366" s="357"/>
      <c r="E366" s="263"/>
      <c r="F366" s="263"/>
      <c r="H366" s="260"/>
    </row>
    <row r="367" spans="2:8" ht="16.5" hidden="1" x14ac:dyDescent="0.2">
      <c r="B367" s="356" t="s">
        <v>254</v>
      </c>
      <c r="C367" s="315" t="s">
        <v>249</v>
      </c>
      <c r="D367" s="357"/>
      <c r="E367" s="263"/>
      <c r="F367" s="263"/>
      <c r="H367" s="260"/>
    </row>
    <row r="368" spans="2:8" ht="31.5" hidden="1" x14ac:dyDescent="0.2">
      <c r="B368" s="356" t="s">
        <v>256</v>
      </c>
      <c r="C368" s="312" t="s">
        <v>251</v>
      </c>
      <c r="D368" s="357"/>
      <c r="E368" s="263"/>
      <c r="F368" s="263"/>
      <c r="H368" s="260"/>
    </row>
    <row r="369" spans="2:8" ht="31.5" hidden="1" x14ac:dyDescent="0.2">
      <c r="B369" s="356" t="s">
        <v>258</v>
      </c>
      <c r="C369" s="313" t="s">
        <v>253</v>
      </c>
      <c r="D369" s="357"/>
      <c r="E369" s="263"/>
      <c r="F369" s="263"/>
      <c r="H369" s="260"/>
    </row>
    <row r="370" spans="2:8" ht="16.5" hidden="1" x14ac:dyDescent="0.2">
      <c r="B370" s="356" t="s">
        <v>260</v>
      </c>
      <c r="C370" s="313" t="s">
        <v>255</v>
      </c>
      <c r="D370" s="357"/>
      <c r="E370" s="263"/>
      <c r="F370" s="263"/>
      <c r="H370" s="260"/>
    </row>
    <row r="371" spans="2:8" ht="31.5" hidden="1" x14ac:dyDescent="0.2">
      <c r="B371" s="356" t="s">
        <v>262</v>
      </c>
      <c r="C371" s="313" t="s">
        <v>257</v>
      </c>
      <c r="D371" s="357"/>
      <c r="E371" s="263"/>
      <c r="F371" s="263"/>
      <c r="H371" s="260"/>
    </row>
    <row r="372" spans="2:8" ht="31.5" hidden="1" x14ac:dyDescent="0.2">
      <c r="B372" s="356" t="s">
        <v>263</v>
      </c>
      <c r="C372" s="313" t="s">
        <v>259</v>
      </c>
      <c r="D372" s="357"/>
      <c r="E372" s="263"/>
      <c r="F372" s="263"/>
      <c r="H372" s="260"/>
    </row>
    <row r="373" spans="2:8" ht="31.5" hidden="1" x14ac:dyDescent="0.2">
      <c r="B373" s="358" t="s">
        <v>265</v>
      </c>
      <c r="C373" s="313" t="s">
        <v>261</v>
      </c>
      <c r="D373" s="357"/>
      <c r="E373" s="263"/>
      <c r="F373" s="263"/>
      <c r="H373" s="477"/>
    </row>
    <row r="374" spans="2:8" ht="31.5" hidden="1" x14ac:dyDescent="0.2">
      <c r="B374" s="358" t="s">
        <v>275</v>
      </c>
      <c r="C374" s="359" t="s">
        <v>547</v>
      </c>
      <c r="D374" s="357"/>
      <c r="E374" s="263"/>
      <c r="F374" s="263"/>
      <c r="H374" s="477"/>
    </row>
    <row r="375" spans="2:8" ht="16.5" hidden="1" x14ac:dyDescent="0.2">
      <c r="B375" s="358" t="s">
        <v>276</v>
      </c>
      <c r="C375" s="359" t="s">
        <v>277</v>
      </c>
      <c r="D375" s="357"/>
      <c r="E375" s="263"/>
      <c r="F375" s="263"/>
      <c r="H375" s="477"/>
    </row>
    <row r="376" spans="2:8" ht="17.25" hidden="1" thickBot="1" x14ac:dyDescent="0.25">
      <c r="B376" s="362" t="s">
        <v>278</v>
      </c>
      <c r="C376" s="363" t="s">
        <v>266</v>
      </c>
      <c r="D376" s="364"/>
      <c r="E376" s="263"/>
      <c r="F376" s="263"/>
    </row>
    <row r="377" spans="2:8" ht="16.5" hidden="1" x14ac:dyDescent="0.2">
      <c r="C377" s="263"/>
      <c r="D377" s="263"/>
      <c r="E377" s="263"/>
      <c r="F377" s="263"/>
    </row>
    <row r="378" spans="2:8" ht="16.5" hidden="1" x14ac:dyDescent="0.2">
      <c r="B378" s="265"/>
      <c r="C378" s="268"/>
      <c r="D378" s="268"/>
      <c r="E378" s="268"/>
      <c r="F378" s="268"/>
      <c r="G378" s="259"/>
      <c r="H378" s="260"/>
    </row>
    <row r="379" spans="2:8" ht="22.5" x14ac:dyDescent="0.2">
      <c r="B379" s="262" t="s">
        <v>279</v>
      </c>
      <c r="C379" s="371" t="s">
        <v>280</v>
      </c>
      <c r="D379" s="268"/>
      <c r="E379" s="268"/>
      <c r="F379" s="268"/>
      <c r="G379" s="259"/>
      <c r="H379" s="260"/>
    </row>
    <row r="380" spans="2:8" ht="17.25" thickBot="1" x14ac:dyDescent="0.25">
      <c r="B380" s="265"/>
      <c r="C380" s="268"/>
      <c r="D380" s="268"/>
      <c r="E380" s="268"/>
      <c r="F380" s="268"/>
      <c r="G380" s="259"/>
      <c r="H380" s="260"/>
    </row>
    <row r="381" spans="2:8" ht="33.75" thickBot="1" x14ac:dyDescent="0.25">
      <c r="B381" s="476"/>
      <c r="C381" s="476" t="s">
        <v>102</v>
      </c>
      <c r="D381" s="476" t="s">
        <v>281</v>
      </c>
      <c r="E381" s="265"/>
      <c r="F381" s="265"/>
      <c r="G381" s="259"/>
      <c r="H381" s="260"/>
    </row>
    <row r="382" spans="2:8" ht="17.25" thickBot="1" x14ac:dyDescent="0.25">
      <c r="B382" s="476">
        <v>1</v>
      </c>
      <c r="C382" s="269" t="s">
        <v>111</v>
      </c>
      <c r="D382" s="267">
        <f>D384+D410</f>
        <v>91820</v>
      </c>
      <c r="E382" s="268"/>
      <c r="F382" s="268"/>
      <c r="G382" s="259"/>
      <c r="H382" s="260"/>
    </row>
    <row r="383" spans="2:8" ht="17.25" thickBot="1" x14ac:dyDescent="0.25">
      <c r="B383" s="476"/>
      <c r="C383" s="269"/>
      <c r="D383" s="267"/>
      <c r="E383" s="268"/>
      <c r="F383" s="268"/>
      <c r="G383" s="259"/>
      <c r="H383" s="260"/>
    </row>
    <row r="384" spans="2:8" ht="33.75" hidden="1" thickBot="1" x14ac:dyDescent="0.25">
      <c r="B384" s="474" t="s">
        <v>106</v>
      </c>
      <c r="C384" s="269" t="s">
        <v>282</v>
      </c>
      <c r="D384" s="270">
        <f>SUM(D385:D409)</f>
        <v>0</v>
      </c>
      <c r="E384" s="259"/>
      <c r="F384" s="259"/>
      <c r="G384" s="259"/>
      <c r="H384" s="260"/>
    </row>
    <row r="385" spans="2:12" s="481" customFormat="1" ht="16.5" hidden="1" x14ac:dyDescent="0.2">
      <c r="B385" s="273"/>
      <c r="C385" s="293" t="s">
        <v>29</v>
      </c>
      <c r="D385" s="286"/>
      <c r="E385" s="276"/>
      <c r="F385" s="280"/>
      <c r="G385" s="278"/>
      <c r="H385" s="276"/>
      <c r="I385" s="278"/>
      <c r="J385" s="276"/>
      <c r="K385" s="279"/>
      <c r="L385" s="278"/>
    </row>
    <row r="386" spans="2:12" s="481" customFormat="1" ht="16.5" hidden="1" x14ac:dyDescent="0.2">
      <c r="B386" s="273"/>
      <c r="C386" s="294" t="s">
        <v>30</v>
      </c>
      <c r="D386" s="275"/>
      <c r="E386" s="276"/>
      <c r="F386" s="280"/>
      <c r="G386" s="278"/>
      <c r="H386" s="276"/>
      <c r="I386" s="278"/>
      <c r="J386" s="276"/>
      <c r="K386" s="279"/>
      <c r="L386" s="278"/>
    </row>
    <row r="387" spans="2:12" s="481" customFormat="1" ht="16.5" hidden="1" x14ac:dyDescent="0.2">
      <c r="B387" s="273"/>
      <c r="C387" s="294" t="s">
        <v>31</v>
      </c>
      <c r="D387" s="275"/>
      <c r="E387" s="276"/>
      <c r="F387" s="280"/>
      <c r="G387" s="278"/>
      <c r="H387" s="276"/>
      <c r="I387" s="278"/>
      <c r="J387" s="276"/>
      <c r="K387" s="279"/>
      <c r="L387" s="278"/>
    </row>
    <row r="388" spans="2:12" s="481" customFormat="1" ht="16.5" hidden="1" x14ac:dyDescent="0.2">
      <c r="B388" s="273"/>
      <c r="C388" s="294" t="s">
        <v>32</v>
      </c>
      <c r="D388" s="275"/>
      <c r="E388" s="276"/>
      <c r="F388" s="280"/>
      <c r="G388" s="278"/>
      <c r="H388" s="276"/>
      <c r="I388" s="278"/>
      <c r="J388" s="276"/>
      <c r="K388" s="279"/>
      <c r="L388" s="278"/>
    </row>
    <row r="389" spans="2:12" s="481" customFormat="1" ht="16.5" hidden="1" x14ac:dyDescent="0.2">
      <c r="B389" s="273"/>
      <c r="C389" s="294" t="s">
        <v>33</v>
      </c>
      <c r="D389" s="275"/>
      <c r="E389" s="276"/>
      <c r="F389" s="280"/>
      <c r="G389" s="278"/>
      <c r="H389" s="276"/>
      <c r="I389" s="278"/>
      <c r="J389" s="276"/>
      <c r="K389" s="279"/>
      <c r="L389" s="278"/>
    </row>
    <row r="390" spans="2:12" s="481" customFormat="1" ht="16.5" hidden="1" x14ac:dyDescent="0.2">
      <c r="B390" s="273"/>
      <c r="C390" s="294" t="s">
        <v>34</v>
      </c>
      <c r="D390" s="275"/>
      <c r="E390" s="276"/>
      <c r="F390" s="280"/>
      <c r="G390" s="278"/>
      <c r="H390" s="276"/>
      <c r="I390" s="278"/>
      <c r="J390" s="276"/>
      <c r="K390" s="279"/>
      <c r="L390" s="278"/>
    </row>
    <row r="391" spans="2:12" s="481" customFormat="1" ht="16.5" hidden="1" x14ac:dyDescent="0.2">
      <c r="B391" s="273"/>
      <c r="C391" s="294" t="s">
        <v>35</v>
      </c>
      <c r="D391" s="275"/>
      <c r="E391" s="276"/>
      <c r="F391" s="280"/>
      <c r="G391" s="278"/>
      <c r="H391" s="276"/>
      <c r="I391" s="278"/>
      <c r="J391" s="276"/>
      <c r="K391" s="279"/>
      <c r="L391" s="278"/>
    </row>
    <row r="392" spans="2:12" s="481" customFormat="1" ht="16.5" hidden="1" x14ac:dyDescent="0.2">
      <c r="B392" s="273"/>
      <c r="C392" s="294" t="s">
        <v>36</v>
      </c>
      <c r="D392" s="275"/>
      <c r="E392" s="276"/>
      <c r="F392" s="280"/>
      <c r="G392" s="278"/>
      <c r="H392" s="276"/>
      <c r="I392" s="278"/>
      <c r="J392" s="276"/>
      <c r="K392" s="279"/>
      <c r="L392" s="278"/>
    </row>
    <row r="393" spans="2:12" s="481" customFormat="1" ht="16.5" hidden="1" x14ac:dyDescent="0.2">
      <c r="B393" s="273"/>
      <c r="C393" s="294" t="s">
        <v>37</v>
      </c>
      <c r="D393" s="275"/>
      <c r="E393" s="276"/>
      <c r="F393" s="280"/>
      <c r="G393" s="278"/>
      <c r="H393" s="276"/>
      <c r="I393" s="278"/>
      <c r="J393" s="276"/>
      <c r="K393" s="279"/>
      <c r="L393" s="278"/>
    </row>
    <row r="394" spans="2:12" s="481" customFormat="1" ht="16.5" hidden="1" x14ac:dyDescent="0.2">
      <c r="B394" s="273"/>
      <c r="C394" s="294" t="s">
        <v>38</v>
      </c>
      <c r="D394" s="275"/>
      <c r="E394" s="276"/>
      <c r="F394" s="280"/>
      <c r="G394" s="278"/>
      <c r="H394" s="276"/>
      <c r="I394" s="278"/>
      <c r="J394" s="276"/>
      <c r="K394" s="279"/>
      <c r="L394" s="278"/>
    </row>
    <row r="395" spans="2:12" s="481" customFormat="1" ht="16.5" hidden="1" x14ac:dyDescent="0.2">
      <c r="B395" s="273"/>
      <c r="C395" s="294" t="s">
        <v>114</v>
      </c>
      <c r="D395" s="275"/>
      <c r="E395" s="276"/>
      <c r="F395" s="280"/>
      <c r="G395" s="278"/>
      <c r="H395" s="276"/>
      <c r="I395" s="278"/>
      <c r="J395" s="276"/>
      <c r="K395" s="279"/>
      <c r="L395" s="278"/>
    </row>
    <row r="396" spans="2:12" s="481" customFormat="1" ht="16.5" hidden="1" x14ac:dyDescent="0.2">
      <c r="B396" s="273"/>
      <c r="C396" s="294" t="s">
        <v>39</v>
      </c>
      <c r="D396" s="275"/>
      <c r="E396" s="276"/>
      <c r="F396" s="277"/>
      <c r="G396" s="278"/>
      <c r="H396" s="276"/>
      <c r="I396" s="278"/>
      <c r="J396" s="276"/>
      <c r="K396" s="279"/>
      <c r="L396" s="278"/>
    </row>
    <row r="397" spans="2:12" s="481" customFormat="1" ht="16.5" hidden="1" x14ac:dyDescent="0.2">
      <c r="B397" s="273"/>
      <c r="C397" s="294" t="s">
        <v>40</v>
      </c>
      <c r="D397" s="275"/>
      <c r="E397" s="276"/>
      <c r="F397" s="280"/>
      <c r="G397" s="278"/>
      <c r="H397" s="276"/>
      <c r="I397" s="278"/>
      <c r="J397" s="276"/>
      <c r="K397" s="279"/>
      <c r="L397" s="278"/>
    </row>
    <row r="398" spans="2:12" s="481" customFormat="1" ht="16.5" hidden="1" x14ac:dyDescent="0.2">
      <c r="B398" s="273"/>
      <c r="C398" s="294" t="s">
        <v>41</v>
      </c>
      <c r="D398" s="275"/>
      <c r="E398" s="276"/>
      <c r="F398" s="280"/>
      <c r="G398" s="278"/>
      <c r="H398" s="276"/>
      <c r="I398" s="278"/>
      <c r="J398" s="276"/>
      <c r="K398" s="279"/>
      <c r="L398" s="278"/>
    </row>
    <row r="399" spans="2:12" s="481" customFormat="1" ht="16.5" hidden="1" x14ac:dyDescent="0.2">
      <c r="B399" s="273"/>
      <c r="C399" s="294" t="s">
        <v>42</v>
      </c>
      <c r="D399" s="275"/>
      <c r="E399" s="276"/>
      <c r="F399" s="280"/>
      <c r="G399" s="278"/>
      <c r="H399" s="276"/>
      <c r="I399" s="278"/>
      <c r="J399" s="276"/>
      <c r="K399" s="279"/>
      <c r="L399" s="278"/>
    </row>
    <row r="400" spans="2:12" s="481" customFormat="1" ht="16.5" hidden="1" x14ac:dyDescent="0.2">
      <c r="B400" s="273"/>
      <c r="C400" s="294" t="s">
        <v>43</v>
      </c>
      <c r="D400" s="275"/>
      <c r="E400" s="276"/>
      <c r="F400" s="280"/>
      <c r="G400" s="278"/>
      <c r="H400" s="276"/>
      <c r="I400" s="278"/>
      <c r="J400" s="276"/>
      <c r="K400" s="279"/>
      <c r="L400" s="278"/>
    </row>
    <row r="401" spans="2:12" s="481" customFormat="1" ht="16.5" hidden="1" x14ac:dyDescent="0.2">
      <c r="B401" s="273"/>
      <c r="C401" s="294" t="s">
        <v>44</v>
      </c>
      <c r="D401" s="275"/>
      <c r="E401" s="276"/>
      <c r="F401" s="280"/>
      <c r="G401" s="278"/>
      <c r="H401" s="276"/>
      <c r="I401" s="278"/>
      <c r="J401" s="276"/>
      <c r="K401" s="279"/>
      <c r="L401" s="278"/>
    </row>
    <row r="402" spans="2:12" s="481" customFormat="1" ht="16.5" hidden="1" x14ac:dyDescent="0.2">
      <c r="B402" s="273"/>
      <c r="C402" s="294" t="s">
        <v>45</v>
      </c>
      <c r="D402" s="275"/>
      <c r="E402" s="276"/>
      <c r="F402" s="280"/>
      <c r="G402" s="278"/>
      <c r="H402" s="276"/>
      <c r="I402" s="278"/>
      <c r="J402" s="276"/>
      <c r="K402" s="279"/>
      <c r="L402" s="278"/>
    </row>
    <row r="403" spans="2:12" s="481" customFormat="1" ht="16.5" hidden="1" x14ac:dyDescent="0.2">
      <c r="B403" s="273"/>
      <c r="C403" s="294" t="s">
        <v>46</v>
      </c>
      <c r="D403" s="275"/>
      <c r="E403" s="276"/>
      <c r="F403" s="280"/>
      <c r="G403" s="278"/>
      <c r="H403" s="276"/>
      <c r="I403" s="278"/>
      <c r="J403" s="276"/>
      <c r="K403" s="279"/>
      <c r="L403" s="278"/>
    </row>
    <row r="404" spans="2:12" s="481" customFormat="1" ht="16.5" hidden="1" x14ac:dyDescent="0.2">
      <c r="B404" s="273"/>
      <c r="C404" s="294" t="s">
        <v>47</v>
      </c>
      <c r="D404" s="275"/>
      <c r="E404" s="276"/>
      <c r="F404" s="280"/>
      <c r="G404" s="278"/>
      <c r="H404" s="276"/>
      <c r="I404" s="278"/>
      <c r="J404" s="276"/>
      <c r="K404" s="279"/>
      <c r="L404" s="278"/>
    </row>
    <row r="405" spans="2:12" s="481" customFormat="1" ht="16.5" hidden="1" x14ac:dyDescent="0.2">
      <c r="B405" s="273"/>
      <c r="C405" s="294" t="s">
        <v>48</v>
      </c>
      <c r="D405" s="275"/>
      <c r="E405" s="276"/>
      <c r="F405" s="280"/>
      <c r="G405" s="278"/>
      <c r="H405" s="276"/>
      <c r="I405" s="278"/>
      <c r="J405" s="276"/>
      <c r="K405" s="279"/>
      <c r="L405" s="278"/>
    </row>
    <row r="406" spans="2:12" s="481" customFormat="1" ht="16.5" hidden="1" x14ac:dyDescent="0.2">
      <c r="B406" s="273"/>
      <c r="C406" s="294" t="s">
        <v>49</v>
      </c>
      <c r="D406" s="275"/>
      <c r="E406" s="276"/>
      <c r="F406" s="280"/>
      <c r="G406" s="278"/>
      <c r="H406" s="276"/>
      <c r="I406" s="278"/>
      <c r="J406" s="276"/>
      <c r="K406" s="279"/>
      <c r="L406" s="278"/>
    </row>
    <row r="407" spans="2:12" s="481" customFormat="1" ht="16.5" hidden="1" x14ac:dyDescent="0.2">
      <c r="B407" s="273"/>
      <c r="C407" s="294" t="s">
        <v>115</v>
      </c>
      <c r="D407" s="275"/>
      <c r="E407" s="276"/>
      <c r="F407" s="280"/>
      <c r="G407" s="278"/>
      <c r="H407" s="276"/>
      <c r="I407" s="278"/>
      <c r="J407" s="276"/>
      <c r="K407" s="279"/>
      <c r="L407" s="278"/>
    </row>
    <row r="408" spans="2:12" s="481" customFormat="1" ht="16.5" hidden="1" x14ac:dyDescent="0.2">
      <c r="B408" s="273"/>
      <c r="C408" s="294" t="s">
        <v>50</v>
      </c>
      <c r="D408" s="275"/>
      <c r="E408" s="276"/>
      <c r="F408" s="280"/>
      <c r="G408" s="278"/>
      <c r="H408" s="276"/>
      <c r="I408" s="278"/>
      <c r="J408" s="276"/>
      <c r="K408" s="279"/>
      <c r="L408" s="278"/>
    </row>
    <row r="409" spans="2:12" s="481" customFormat="1" ht="17.25" hidden="1" thickBot="1" x14ac:dyDescent="0.25">
      <c r="B409" s="296"/>
      <c r="C409" s="297" t="s">
        <v>53</v>
      </c>
      <c r="D409" s="300"/>
      <c r="E409" s="276"/>
      <c r="F409" s="280"/>
      <c r="G409" s="278"/>
      <c r="H409" s="276"/>
      <c r="I409" s="278"/>
      <c r="J409" s="276"/>
      <c r="K409" s="279"/>
      <c r="L409" s="278"/>
    </row>
    <row r="410" spans="2:12" ht="33.75" thickBot="1" x14ac:dyDescent="0.25">
      <c r="B410" s="475" t="s">
        <v>108</v>
      </c>
      <c r="C410" s="269" t="s">
        <v>283</v>
      </c>
      <c r="D410" s="372">
        <f>SUM(D411:D432)</f>
        <v>91820</v>
      </c>
      <c r="E410" s="259"/>
      <c r="F410" s="259"/>
      <c r="G410" s="259"/>
      <c r="H410" s="260"/>
    </row>
    <row r="411" spans="2:12" s="481" customFormat="1" ht="16.5" x14ac:dyDescent="0.2">
      <c r="B411" s="285"/>
      <c r="C411" s="339" t="s">
        <v>62</v>
      </c>
      <c r="D411" s="292">
        <v>77682</v>
      </c>
      <c r="E411" s="276"/>
      <c r="F411" s="280"/>
      <c r="G411" s="278"/>
      <c r="H411" s="276"/>
      <c r="I411" s="278"/>
      <c r="J411" s="276"/>
      <c r="K411" s="279"/>
      <c r="L411" s="278"/>
    </row>
    <row r="412" spans="2:12" s="481" customFormat="1" ht="16.5" x14ac:dyDescent="0.2">
      <c r="B412" s="273"/>
      <c r="C412" s="373" t="s">
        <v>29</v>
      </c>
      <c r="D412" s="275">
        <v>880</v>
      </c>
      <c r="E412" s="276"/>
      <c r="F412" s="280"/>
      <c r="G412" s="278"/>
      <c r="H412" s="276"/>
      <c r="I412" s="278"/>
      <c r="J412" s="276"/>
      <c r="K412" s="279"/>
      <c r="L412" s="278"/>
    </row>
    <row r="413" spans="2:12" s="481" customFormat="1" ht="16.5" x14ac:dyDescent="0.2">
      <c r="B413" s="273"/>
      <c r="C413" s="373" t="s">
        <v>30</v>
      </c>
      <c r="D413" s="275">
        <v>1730</v>
      </c>
      <c r="E413" s="276"/>
      <c r="F413" s="280"/>
      <c r="G413" s="278"/>
      <c r="H413" s="276"/>
      <c r="I413" s="278"/>
      <c r="J413" s="276"/>
      <c r="K413" s="279"/>
      <c r="L413" s="278"/>
    </row>
    <row r="414" spans="2:12" s="481" customFormat="1" ht="16.5" x14ac:dyDescent="0.2">
      <c r="B414" s="273"/>
      <c r="C414" s="373" t="s">
        <v>31</v>
      </c>
      <c r="D414" s="275">
        <v>150</v>
      </c>
      <c r="E414" s="276"/>
      <c r="F414" s="280"/>
      <c r="G414" s="278"/>
      <c r="H414" s="276"/>
      <c r="I414" s="278"/>
      <c r="J414" s="276"/>
      <c r="K414" s="279"/>
      <c r="L414" s="278"/>
    </row>
    <row r="415" spans="2:12" s="481" customFormat="1" ht="16.5" x14ac:dyDescent="0.2">
      <c r="B415" s="273"/>
      <c r="C415" s="373" t="s">
        <v>32</v>
      </c>
      <c r="D415" s="275">
        <v>1320</v>
      </c>
      <c r="E415" s="276"/>
      <c r="F415" s="280"/>
      <c r="G415" s="278"/>
      <c r="H415" s="276"/>
      <c r="I415" s="278"/>
      <c r="J415" s="276"/>
      <c r="K415" s="279"/>
      <c r="L415" s="278"/>
    </row>
    <row r="416" spans="2:12" s="481" customFormat="1" ht="16.5" x14ac:dyDescent="0.2">
      <c r="B416" s="273"/>
      <c r="C416" s="373" t="s">
        <v>33</v>
      </c>
      <c r="D416" s="275">
        <v>1120</v>
      </c>
      <c r="E416" s="276"/>
      <c r="F416" s="280"/>
      <c r="G416" s="278"/>
      <c r="H416" s="276"/>
      <c r="I416" s="278"/>
      <c r="J416" s="276"/>
      <c r="K416" s="279"/>
      <c r="L416" s="278"/>
    </row>
    <row r="417" spans="2:12" s="481" customFormat="1" ht="16.5" x14ac:dyDescent="0.2">
      <c r="B417" s="273"/>
      <c r="C417" s="373" t="s">
        <v>34</v>
      </c>
      <c r="D417" s="275">
        <v>2890</v>
      </c>
      <c r="E417" s="276"/>
      <c r="F417" s="280"/>
      <c r="G417" s="278"/>
      <c r="H417" s="276"/>
      <c r="I417" s="278"/>
      <c r="J417" s="276"/>
      <c r="K417" s="279"/>
      <c r="L417" s="278"/>
    </row>
    <row r="418" spans="2:12" s="481" customFormat="1" ht="16.5" x14ac:dyDescent="0.2">
      <c r="B418" s="273"/>
      <c r="C418" s="373" t="s">
        <v>35</v>
      </c>
      <c r="D418" s="275">
        <v>2000</v>
      </c>
      <c r="E418" s="276"/>
      <c r="F418" s="280"/>
      <c r="G418" s="278"/>
      <c r="H418" s="276"/>
      <c r="I418" s="278"/>
      <c r="J418" s="276"/>
      <c r="K418" s="279"/>
      <c r="L418" s="278"/>
    </row>
    <row r="419" spans="2:12" s="481" customFormat="1" ht="16.5" x14ac:dyDescent="0.2">
      <c r="B419" s="273"/>
      <c r="C419" s="373" t="s">
        <v>36</v>
      </c>
      <c r="D419" s="275">
        <v>228</v>
      </c>
      <c r="E419" s="276"/>
      <c r="F419" s="280"/>
      <c r="G419" s="278"/>
      <c r="H419" s="276"/>
      <c r="I419" s="278"/>
      <c r="J419" s="276"/>
      <c r="K419" s="279"/>
      <c r="L419" s="278"/>
    </row>
    <row r="420" spans="2:12" s="481" customFormat="1" ht="16.5" x14ac:dyDescent="0.2">
      <c r="B420" s="273"/>
      <c r="C420" s="373" t="s">
        <v>37</v>
      </c>
      <c r="D420" s="275">
        <v>1700</v>
      </c>
      <c r="E420" s="276"/>
      <c r="F420" s="280"/>
      <c r="G420" s="278"/>
      <c r="H420" s="276"/>
      <c r="I420" s="278"/>
      <c r="J420" s="276"/>
      <c r="K420" s="279"/>
      <c r="L420" s="278"/>
    </row>
    <row r="421" spans="2:12" s="481" customFormat="1" ht="16.5" x14ac:dyDescent="0.2">
      <c r="B421" s="273"/>
      <c r="C421" s="373" t="s">
        <v>40</v>
      </c>
      <c r="D421" s="275"/>
      <c r="E421" s="276"/>
      <c r="F421" s="280"/>
      <c r="G421" s="278"/>
      <c r="H421" s="280"/>
      <c r="I421" s="278"/>
      <c r="J421" s="276"/>
      <c r="K421" s="279"/>
      <c r="L421" s="278"/>
    </row>
    <row r="422" spans="2:12" s="481" customFormat="1" ht="16.5" x14ac:dyDescent="0.2">
      <c r="B422" s="273"/>
      <c r="C422" s="373" t="s">
        <v>41</v>
      </c>
      <c r="D422" s="275">
        <v>50</v>
      </c>
      <c r="E422" s="276"/>
      <c r="F422" s="280"/>
      <c r="G422" s="278"/>
      <c r="H422" s="276"/>
      <c r="I422" s="278"/>
      <c r="J422" s="276"/>
      <c r="K422" s="279"/>
      <c r="L422" s="278"/>
    </row>
    <row r="423" spans="2:12" s="481" customFormat="1" ht="16.5" x14ac:dyDescent="0.2">
      <c r="B423" s="273"/>
      <c r="C423" s="373" t="s">
        <v>42</v>
      </c>
      <c r="D423" s="275">
        <v>100</v>
      </c>
      <c r="E423" s="276"/>
      <c r="F423" s="280"/>
      <c r="G423" s="278"/>
      <c r="H423" s="276"/>
      <c r="I423" s="278"/>
      <c r="J423" s="276"/>
      <c r="K423" s="279"/>
      <c r="L423" s="278"/>
    </row>
    <row r="424" spans="2:12" s="481" customFormat="1" ht="16.5" x14ac:dyDescent="0.2">
      <c r="B424" s="273"/>
      <c r="C424" s="373" t="s">
        <v>43</v>
      </c>
      <c r="D424" s="275">
        <v>535</v>
      </c>
      <c r="E424" s="276"/>
      <c r="F424" s="280"/>
      <c r="G424" s="278"/>
      <c r="H424" s="276"/>
      <c r="I424" s="278"/>
      <c r="J424" s="276"/>
      <c r="K424" s="279"/>
      <c r="L424" s="278"/>
    </row>
    <row r="425" spans="2:12" s="481" customFormat="1" ht="16.5" x14ac:dyDescent="0.2">
      <c r="B425" s="273"/>
      <c r="C425" s="373" t="s">
        <v>44</v>
      </c>
      <c r="D425" s="275">
        <v>277</v>
      </c>
      <c r="E425" s="276"/>
      <c r="F425" s="280"/>
      <c r="G425" s="278"/>
      <c r="H425" s="276"/>
      <c r="I425" s="278"/>
      <c r="J425" s="276"/>
      <c r="K425" s="279"/>
      <c r="L425" s="278"/>
    </row>
    <row r="426" spans="2:12" s="481" customFormat="1" ht="16.5" x14ac:dyDescent="0.2">
      <c r="B426" s="273"/>
      <c r="C426" s="373" t="s">
        <v>45</v>
      </c>
      <c r="D426" s="275"/>
      <c r="E426" s="276"/>
      <c r="F426" s="280"/>
      <c r="G426" s="278"/>
      <c r="H426" s="276"/>
      <c r="I426" s="278"/>
      <c r="J426" s="276"/>
      <c r="K426" s="279"/>
      <c r="L426" s="278"/>
    </row>
    <row r="427" spans="2:12" s="481" customFormat="1" ht="16.5" x14ac:dyDescent="0.2">
      <c r="B427" s="273"/>
      <c r="C427" s="373" t="s">
        <v>46</v>
      </c>
      <c r="D427" s="275">
        <v>178</v>
      </c>
      <c r="E427" s="276"/>
      <c r="F427" s="280"/>
      <c r="G427" s="278"/>
      <c r="H427" s="276"/>
      <c r="I427" s="278"/>
      <c r="J427" s="276"/>
      <c r="K427" s="279"/>
      <c r="L427" s="278"/>
    </row>
    <row r="428" spans="2:12" s="481" customFormat="1" ht="16.5" x14ac:dyDescent="0.2">
      <c r="B428" s="273"/>
      <c r="C428" s="373" t="s">
        <v>47</v>
      </c>
      <c r="D428" s="275"/>
      <c r="E428" s="276"/>
      <c r="F428" s="280"/>
      <c r="G428" s="278"/>
      <c r="H428" s="276"/>
      <c r="I428" s="278"/>
      <c r="J428" s="276"/>
      <c r="K428" s="279"/>
      <c r="L428" s="278"/>
    </row>
    <row r="429" spans="2:12" s="481" customFormat="1" ht="16.5" x14ac:dyDescent="0.2">
      <c r="B429" s="273"/>
      <c r="C429" s="373" t="s">
        <v>48</v>
      </c>
      <c r="D429" s="275">
        <v>980</v>
      </c>
      <c r="E429" s="276"/>
      <c r="F429" s="280"/>
      <c r="G429" s="278"/>
      <c r="H429" s="276"/>
      <c r="I429" s="278"/>
      <c r="J429" s="276"/>
      <c r="K429" s="279"/>
      <c r="L429" s="278"/>
    </row>
    <row r="430" spans="2:12" s="481" customFormat="1" ht="16.5" x14ac:dyDescent="0.2">
      <c r="B430" s="273"/>
      <c r="C430" s="373" t="s">
        <v>49</v>
      </c>
      <c r="D430" s="275"/>
      <c r="E430" s="276"/>
      <c r="F430" s="280"/>
      <c r="G430" s="278"/>
      <c r="H430" s="276"/>
      <c r="I430" s="278"/>
      <c r="J430" s="276"/>
      <c r="K430" s="279"/>
      <c r="L430" s="278"/>
    </row>
    <row r="431" spans="2:12" s="481" customFormat="1" ht="16.5" x14ac:dyDescent="0.2">
      <c r="B431" s="273"/>
      <c r="C431" s="373" t="s">
        <v>115</v>
      </c>
      <c r="D431" s="275"/>
      <c r="E431" s="276"/>
      <c r="F431" s="280"/>
      <c r="G431" s="278"/>
      <c r="H431" s="280"/>
      <c r="I431" s="278"/>
      <c r="J431" s="276"/>
      <c r="K431" s="279"/>
      <c r="L431" s="278"/>
    </row>
    <row r="432" spans="2:12" s="481" customFormat="1" ht="17.25" thickBot="1" x14ac:dyDescent="0.25">
      <c r="B432" s="296"/>
      <c r="C432" s="341" t="s">
        <v>50</v>
      </c>
      <c r="D432" s="300"/>
      <c r="E432" s="276"/>
      <c r="F432" s="280"/>
      <c r="G432" s="278"/>
      <c r="H432" s="276"/>
      <c r="I432" s="278"/>
      <c r="J432" s="276"/>
      <c r="K432" s="279"/>
      <c r="L432" s="278"/>
    </row>
    <row r="433" spans="1:8" ht="57" customHeight="1" x14ac:dyDescent="0.2">
      <c r="A433" s="515" t="s">
        <v>119</v>
      </c>
      <c r="B433" s="515"/>
      <c r="C433" s="515"/>
      <c r="D433" s="515"/>
      <c r="E433" s="515"/>
      <c r="F433" s="515"/>
      <c r="G433" s="259"/>
      <c r="H433" s="260"/>
    </row>
    <row r="434" spans="1:8" ht="16.5" x14ac:dyDescent="0.2">
      <c r="B434" s="265"/>
      <c r="C434" s="268"/>
      <c r="D434" s="268"/>
      <c r="E434" s="268"/>
      <c r="F434" s="268"/>
      <c r="G434" s="259"/>
      <c r="H434" s="260"/>
    </row>
    <row r="435" spans="1:8" ht="22.5" x14ac:dyDescent="0.2">
      <c r="B435" s="262" t="s">
        <v>153</v>
      </c>
      <c r="C435" s="371" t="s">
        <v>284</v>
      </c>
      <c r="D435" s="268"/>
      <c r="E435" s="268"/>
      <c r="F435" s="268"/>
      <c r="G435" s="259"/>
      <c r="H435" s="260"/>
    </row>
    <row r="436" spans="1:8" ht="16.5" thickBot="1" x14ac:dyDescent="0.25">
      <c r="C436" s="272"/>
      <c r="D436" s="272"/>
      <c r="E436" s="272"/>
      <c r="F436" s="272"/>
      <c r="G436" s="272"/>
    </row>
    <row r="437" spans="1:8" ht="16.5" thickBot="1" x14ac:dyDescent="0.25">
      <c r="B437" s="374"/>
      <c r="C437" s="375" t="s">
        <v>102</v>
      </c>
      <c r="D437" s="376" t="s">
        <v>103</v>
      </c>
      <c r="E437" s="290"/>
      <c r="F437" s="272"/>
      <c r="G437" s="272"/>
    </row>
    <row r="438" spans="1:8" ht="16.5" thickBot="1" x14ac:dyDescent="0.25">
      <c r="B438" s="377" t="s">
        <v>104</v>
      </c>
      <c r="C438" s="378" t="s">
        <v>285</v>
      </c>
      <c r="D438" s="379">
        <f>SUM(D439:D441)</f>
        <v>786</v>
      </c>
      <c r="E438" s="260"/>
    </row>
    <row r="439" spans="1:8" ht="31.5" x14ac:dyDescent="0.2">
      <c r="B439" s="380" t="s">
        <v>106</v>
      </c>
      <c r="C439" s="381" t="s">
        <v>286</v>
      </c>
      <c r="D439" s="382">
        <v>500</v>
      </c>
      <c r="E439" s="260"/>
    </row>
    <row r="440" spans="1:8" ht="47.25" x14ac:dyDescent="0.2">
      <c r="B440" s="383" t="s">
        <v>108</v>
      </c>
      <c r="C440" s="384" t="s">
        <v>287</v>
      </c>
      <c r="D440" s="385">
        <v>286</v>
      </c>
      <c r="E440" s="260"/>
    </row>
    <row r="441" spans="1:8" ht="16.5" thickBot="1" x14ac:dyDescent="0.25">
      <c r="B441" s="386" t="s">
        <v>288</v>
      </c>
      <c r="C441" s="387" t="s">
        <v>289</v>
      </c>
      <c r="D441" s="388"/>
      <c r="E441" s="260"/>
    </row>
    <row r="442" spans="1:8" ht="17.25" thickBot="1" x14ac:dyDescent="0.25">
      <c r="B442" s="261"/>
      <c r="C442" s="259"/>
      <c r="D442" s="389"/>
      <c r="E442" s="260"/>
    </row>
    <row r="443" spans="1:8" ht="16.5" thickBot="1" x14ac:dyDescent="0.25">
      <c r="B443" s="344"/>
      <c r="C443" s="479" t="s">
        <v>102</v>
      </c>
      <c r="D443" s="479" t="s">
        <v>103</v>
      </c>
    </row>
    <row r="444" spans="1:8" ht="31.5" x14ac:dyDescent="0.2">
      <c r="B444" s="390" t="s">
        <v>110</v>
      </c>
      <c r="C444" s="391" t="s">
        <v>290</v>
      </c>
      <c r="D444" s="392">
        <f>SUM(D446:D449)</f>
        <v>26704</v>
      </c>
      <c r="E444" s="259"/>
      <c r="F444" s="259"/>
      <c r="G444" s="259"/>
      <c r="H444" s="260"/>
    </row>
    <row r="445" spans="1:8" ht="16.5" x14ac:dyDescent="0.2">
      <c r="B445" s="393"/>
      <c r="C445" s="394" t="s">
        <v>291</v>
      </c>
      <c r="D445" s="356"/>
      <c r="E445" s="259"/>
      <c r="F445" s="259"/>
      <c r="G445" s="259"/>
      <c r="H445" s="260"/>
    </row>
    <row r="446" spans="1:8" ht="16.5" x14ac:dyDescent="0.2">
      <c r="B446" s="356" t="s">
        <v>112</v>
      </c>
      <c r="C446" s="394" t="s">
        <v>292</v>
      </c>
      <c r="D446" s="395"/>
      <c r="E446" s="259"/>
      <c r="F446" s="259"/>
      <c r="G446" s="259"/>
      <c r="H446" s="260"/>
    </row>
    <row r="447" spans="1:8" ht="16.5" x14ac:dyDescent="0.2">
      <c r="B447" s="356" t="s">
        <v>116</v>
      </c>
      <c r="C447" s="394" t="s">
        <v>293</v>
      </c>
      <c r="D447" s="395">
        <v>26704</v>
      </c>
      <c r="E447" s="259"/>
      <c r="F447" s="259"/>
      <c r="G447" s="259"/>
      <c r="H447" s="260"/>
    </row>
    <row r="448" spans="1:8" ht="16.5" x14ac:dyDescent="0.2">
      <c r="B448" s="356" t="s">
        <v>246</v>
      </c>
      <c r="C448" s="394" t="s">
        <v>294</v>
      </c>
      <c r="D448" s="395"/>
      <c r="E448" s="259"/>
      <c r="F448" s="259"/>
      <c r="G448" s="259"/>
      <c r="H448" s="260"/>
    </row>
    <row r="449" spans="2:12" ht="17.25" thickBot="1" x14ac:dyDescent="0.25">
      <c r="B449" s="396" t="s">
        <v>248</v>
      </c>
      <c r="C449" s="397" t="s">
        <v>295</v>
      </c>
      <c r="D449" s="364"/>
      <c r="E449" s="259"/>
      <c r="F449" s="259"/>
      <c r="G449" s="259"/>
      <c r="H449" s="260"/>
    </row>
    <row r="450" spans="2:12" ht="17.25" thickBot="1" x14ac:dyDescent="0.25">
      <c r="B450" s="265"/>
      <c r="C450" s="268"/>
      <c r="D450" s="268"/>
      <c r="E450" s="268"/>
      <c r="F450" s="268"/>
      <c r="G450" s="259"/>
      <c r="H450" s="260"/>
    </row>
    <row r="451" spans="2:12" ht="33.75" thickBot="1" x14ac:dyDescent="0.25">
      <c r="B451" s="398"/>
      <c r="C451" s="474" t="s">
        <v>102</v>
      </c>
      <c r="D451" s="399" t="s">
        <v>103</v>
      </c>
      <c r="E451" s="290"/>
      <c r="F451" s="272"/>
      <c r="G451" s="272"/>
    </row>
    <row r="452" spans="2:12" ht="17.25" thickBot="1" x14ac:dyDescent="0.25">
      <c r="B452" s="476" t="s">
        <v>201</v>
      </c>
      <c r="C452" s="352" t="s">
        <v>296</v>
      </c>
      <c r="D452" s="270"/>
      <c r="E452" s="260"/>
    </row>
    <row r="453" spans="2:12" ht="16.5" x14ac:dyDescent="0.2">
      <c r="B453" s="265"/>
      <c r="C453" s="268"/>
      <c r="D453" s="268"/>
      <c r="E453" s="268"/>
      <c r="F453" s="268"/>
      <c r="G453" s="259"/>
      <c r="H453" s="260"/>
    </row>
    <row r="454" spans="2:12" ht="18.75" x14ac:dyDescent="0.2">
      <c r="B454" s="253" t="s">
        <v>297</v>
      </c>
      <c r="C454" s="480" t="s">
        <v>298</v>
      </c>
      <c r="I454" s="260"/>
      <c r="J454" s="260"/>
    </row>
    <row r="455" spans="2:12" x14ac:dyDescent="0.2">
      <c r="I455" s="260"/>
    </row>
    <row r="456" spans="2:12" ht="16.5" hidden="1" thickBot="1" x14ac:dyDescent="0.25">
      <c r="B456" s="400"/>
      <c r="C456" s="401" t="s">
        <v>299</v>
      </c>
      <c r="D456" s="402" t="s">
        <v>300</v>
      </c>
      <c r="G456" s="260"/>
    </row>
    <row r="457" spans="2:12" ht="16.5" hidden="1" thickBot="1" x14ac:dyDescent="0.25">
      <c r="B457" s="403" t="s">
        <v>301</v>
      </c>
      <c r="C457" s="404" t="s">
        <v>302</v>
      </c>
      <c r="D457" s="405">
        <f>SUM(D458:D464)</f>
        <v>0</v>
      </c>
      <c r="G457" s="260"/>
    </row>
    <row r="458" spans="2:12" hidden="1" x14ac:dyDescent="0.2">
      <c r="B458" s="356" t="s">
        <v>303</v>
      </c>
      <c r="C458" s="406" t="s">
        <v>304</v>
      </c>
      <c r="D458" s="407"/>
      <c r="E458" s="408"/>
      <c r="F458" s="408"/>
      <c r="G458" s="408"/>
      <c r="H458" s="157"/>
      <c r="I458" s="408"/>
      <c r="J458" s="408"/>
      <c r="K458" s="408"/>
      <c r="L458" s="408"/>
    </row>
    <row r="459" spans="2:12" hidden="1" x14ac:dyDescent="0.2">
      <c r="B459" s="356" t="s">
        <v>305</v>
      </c>
      <c r="C459" s="409" t="s">
        <v>306</v>
      </c>
      <c r="D459" s="410"/>
      <c r="E459" s="408"/>
      <c r="F459" s="408"/>
      <c r="G459" s="408"/>
      <c r="H459" s="158"/>
      <c r="I459" s="408"/>
      <c r="J459" s="408"/>
      <c r="K459" s="408"/>
      <c r="L459" s="408"/>
    </row>
    <row r="460" spans="2:12" hidden="1" x14ac:dyDescent="0.2">
      <c r="B460" s="356" t="s">
        <v>307</v>
      </c>
      <c r="C460" s="409" t="s">
        <v>308</v>
      </c>
      <c r="D460" s="410"/>
      <c r="E460" s="408"/>
      <c r="F460" s="408"/>
      <c r="G460" s="408"/>
      <c r="H460" s="158"/>
      <c r="I460" s="408"/>
      <c r="J460" s="408"/>
      <c r="K460" s="408"/>
      <c r="L460" s="408"/>
    </row>
    <row r="461" spans="2:12" hidden="1" x14ac:dyDescent="0.2">
      <c r="B461" s="356" t="s">
        <v>309</v>
      </c>
      <c r="C461" s="409" t="s">
        <v>310</v>
      </c>
      <c r="D461" s="410"/>
      <c r="E461" s="408"/>
      <c r="F461" s="408"/>
      <c r="G461" s="408"/>
      <c r="H461" s="159"/>
      <c r="I461" s="408"/>
      <c r="J461" s="408"/>
      <c r="K461" s="408"/>
      <c r="L461" s="408"/>
    </row>
    <row r="462" spans="2:12" hidden="1" x14ac:dyDescent="0.2">
      <c r="B462" s="356" t="s">
        <v>311</v>
      </c>
      <c r="C462" s="409" t="s">
        <v>312</v>
      </c>
      <c r="D462" s="410"/>
      <c r="E462" s="408"/>
      <c r="F462" s="408"/>
      <c r="G462" s="408"/>
      <c r="H462" s="159"/>
      <c r="I462" s="408"/>
      <c r="J462" s="408"/>
      <c r="K462" s="408"/>
      <c r="L462" s="408"/>
    </row>
    <row r="463" spans="2:12" hidden="1" x14ac:dyDescent="0.2">
      <c r="B463" s="356" t="s">
        <v>313</v>
      </c>
      <c r="C463" s="409" t="s">
        <v>314</v>
      </c>
      <c r="D463" s="410"/>
      <c r="E463" s="408"/>
      <c r="F463" s="408"/>
      <c r="G463" s="408"/>
      <c r="H463" s="158"/>
      <c r="I463" s="408"/>
      <c r="J463" s="408"/>
      <c r="K463" s="408"/>
      <c r="L463" s="408"/>
    </row>
    <row r="464" spans="2:12" ht="16.5" hidden="1" thickBot="1" x14ac:dyDescent="0.25">
      <c r="B464" s="396" t="s">
        <v>315</v>
      </c>
      <c r="C464" s="411" t="s">
        <v>316</v>
      </c>
      <c r="D464" s="412"/>
      <c r="E464" s="408"/>
      <c r="F464" s="408"/>
      <c r="G464" s="408"/>
      <c r="H464" s="158"/>
      <c r="I464" s="408"/>
      <c r="J464" s="408"/>
      <c r="K464" s="408"/>
      <c r="L464" s="408"/>
    </row>
    <row r="465" spans="2:12" ht="16.5" hidden="1" thickBot="1" x14ac:dyDescent="0.25">
      <c r="B465" s="344" t="s">
        <v>317</v>
      </c>
      <c r="C465" s="404" t="s">
        <v>318</v>
      </c>
      <c r="D465" s="405">
        <f>SUM(D466:D477)</f>
        <v>0</v>
      </c>
      <c r="E465" s="260"/>
      <c r="F465" s="260"/>
      <c r="G465" s="260"/>
      <c r="H465" s="158"/>
      <c r="I465" s="260"/>
      <c r="J465" s="260"/>
      <c r="K465" s="260"/>
      <c r="L465" s="260"/>
    </row>
    <row r="466" spans="2:12" hidden="1" x14ac:dyDescent="0.2">
      <c r="B466" s="403" t="s">
        <v>319</v>
      </c>
      <c r="C466" s="413" t="s">
        <v>320</v>
      </c>
      <c r="D466" s="323"/>
      <c r="E466" s="408"/>
      <c r="F466" s="408"/>
      <c r="G466" s="408"/>
      <c r="H466" s="157"/>
      <c r="I466" s="408"/>
      <c r="J466" s="408"/>
      <c r="K466" s="408"/>
      <c r="L466" s="408"/>
    </row>
    <row r="467" spans="2:12" hidden="1" x14ac:dyDescent="0.2">
      <c r="B467" s="356" t="s">
        <v>321</v>
      </c>
      <c r="C467" s="348" t="s">
        <v>322</v>
      </c>
      <c r="D467" s="410"/>
      <c r="E467" s="408"/>
      <c r="F467" s="408"/>
      <c r="G467" s="408"/>
      <c r="H467" s="158"/>
      <c r="I467" s="408"/>
      <c r="J467" s="408"/>
      <c r="K467" s="408"/>
      <c r="L467" s="408"/>
    </row>
    <row r="468" spans="2:12" ht="31.5" hidden="1" x14ac:dyDescent="0.2">
      <c r="B468" s="356" t="s">
        <v>323</v>
      </c>
      <c r="C468" s="313" t="s">
        <v>324</v>
      </c>
      <c r="D468" s="410"/>
      <c r="E468" s="408"/>
      <c r="F468" s="408"/>
      <c r="G468" s="408"/>
      <c r="H468" s="158"/>
      <c r="I468" s="408"/>
      <c r="J468" s="408"/>
      <c r="K468" s="408"/>
      <c r="L468" s="408"/>
    </row>
    <row r="469" spans="2:12" ht="31.5" hidden="1" x14ac:dyDescent="0.2">
      <c r="B469" s="356" t="s">
        <v>325</v>
      </c>
      <c r="C469" s="313" t="s">
        <v>326</v>
      </c>
      <c r="D469" s="410"/>
      <c r="E469" s="408"/>
      <c r="F469" s="408"/>
      <c r="G469" s="408"/>
      <c r="H469" s="160"/>
      <c r="I469" s="408"/>
      <c r="J469" s="408"/>
      <c r="K469" s="408"/>
      <c r="L469" s="408"/>
    </row>
    <row r="470" spans="2:12" hidden="1" x14ac:dyDescent="0.2">
      <c r="B470" s="356" t="s">
        <v>327</v>
      </c>
      <c r="C470" s="313" t="s">
        <v>328</v>
      </c>
      <c r="D470" s="410"/>
      <c r="E470" s="408"/>
      <c r="F470" s="408"/>
      <c r="G470" s="408"/>
      <c r="H470" s="160"/>
      <c r="I470" s="408"/>
      <c r="J470" s="408"/>
      <c r="K470" s="408"/>
      <c r="L470" s="408"/>
    </row>
    <row r="471" spans="2:12" hidden="1" x14ac:dyDescent="0.2">
      <c r="B471" s="356" t="s">
        <v>329</v>
      </c>
      <c r="C471" s="313" t="s">
        <v>330</v>
      </c>
      <c r="D471" s="412"/>
      <c r="E471" s="408"/>
      <c r="F471" s="408"/>
      <c r="G471" s="408"/>
      <c r="H471" s="160"/>
      <c r="I471" s="408"/>
      <c r="J471" s="408"/>
      <c r="K471" s="408"/>
      <c r="L471" s="408"/>
    </row>
    <row r="472" spans="2:12" ht="31.5" hidden="1" x14ac:dyDescent="0.2">
      <c r="B472" s="356" t="s">
        <v>331</v>
      </c>
      <c r="C472" s="414" t="s">
        <v>332</v>
      </c>
      <c r="D472" s="410"/>
      <c r="E472" s="408"/>
      <c r="F472" s="408"/>
      <c r="G472" s="408"/>
      <c r="H472" s="160"/>
      <c r="I472" s="408"/>
      <c r="J472" s="408"/>
      <c r="K472" s="408"/>
      <c r="L472" s="408"/>
    </row>
    <row r="473" spans="2:12" ht="31.5" hidden="1" x14ac:dyDescent="0.2">
      <c r="B473" s="356" t="s">
        <v>333</v>
      </c>
      <c r="C473" s="414" t="s">
        <v>334</v>
      </c>
      <c r="D473" s="410"/>
      <c r="E473" s="408"/>
      <c r="F473" s="408"/>
      <c r="G473" s="408"/>
      <c r="H473" s="158"/>
      <c r="I473" s="408"/>
      <c r="J473" s="408"/>
      <c r="K473" s="408"/>
      <c r="L473" s="408"/>
    </row>
    <row r="474" spans="2:12" hidden="1" x14ac:dyDescent="0.2">
      <c r="B474" s="415" t="s">
        <v>335</v>
      </c>
      <c r="C474" s="416" t="s">
        <v>336</v>
      </c>
      <c r="D474" s="410"/>
      <c r="E474" s="408"/>
      <c r="F474" s="408"/>
      <c r="G474" s="408"/>
      <c r="H474" s="158"/>
      <c r="I474" s="408"/>
      <c r="J474" s="408"/>
      <c r="K474" s="408"/>
      <c r="L474" s="408"/>
    </row>
    <row r="475" spans="2:12" hidden="1" x14ac:dyDescent="0.2">
      <c r="B475" s="415" t="s">
        <v>337</v>
      </c>
      <c r="C475" s="416" t="s">
        <v>338</v>
      </c>
      <c r="D475" s="410"/>
      <c r="E475" s="408"/>
      <c r="F475" s="408"/>
      <c r="G475" s="408"/>
      <c r="H475" s="158"/>
      <c r="I475" s="408"/>
      <c r="J475" s="408"/>
      <c r="K475" s="408"/>
      <c r="L475" s="408"/>
    </row>
    <row r="476" spans="2:12" ht="31.5" hidden="1" x14ac:dyDescent="0.2">
      <c r="B476" s="415" t="s">
        <v>339</v>
      </c>
      <c r="C476" s="416" t="s">
        <v>340</v>
      </c>
      <c r="D476" s="410"/>
      <c r="E476" s="408"/>
      <c r="F476" s="408"/>
      <c r="G476" s="408"/>
      <c r="H476" s="158"/>
      <c r="I476" s="408"/>
      <c r="J476" s="408"/>
      <c r="K476" s="408"/>
      <c r="L476" s="408"/>
    </row>
    <row r="477" spans="2:12" ht="32.25" hidden="1" thickBot="1" x14ac:dyDescent="0.25">
      <c r="B477" s="417" t="s">
        <v>341</v>
      </c>
      <c r="C477" s="418" t="s">
        <v>342</v>
      </c>
      <c r="D477" s="326"/>
      <c r="E477" s="408"/>
      <c r="F477" s="408"/>
      <c r="G477" s="408"/>
      <c r="H477" s="158"/>
      <c r="I477" s="408"/>
      <c r="J477" s="408"/>
      <c r="K477" s="408"/>
      <c r="L477" s="408"/>
    </row>
    <row r="478" spans="2:12" ht="16.5" hidden="1" thickBot="1" x14ac:dyDescent="0.25">
      <c r="B478" s="419"/>
      <c r="C478" s="420" t="s">
        <v>12</v>
      </c>
      <c r="D478" s="421">
        <f>D465+D457</f>
        <v>0</v>
      </c>
      <c r="E478" s="408"/>
      <c r="F478" s="408"/>
      <c r="G478" s="408"/>
      <c r="H478" s="158"/>
      <c r="I478" s="408"/>
      <c r="J478" s="408"/>
      <c r="K478" s="408"/>
      <c r="L478" s="408"/>
    </row>
    <row r="479" spans="2:12" ht="16.5" hidden="1" thickBot="1" x14ac:dyDescent="0.25">
      <c r="B479" s="400" t="s">
        <v>343</v>
      </c>
      <c r="C479" s="420" t="s">
        <v>462</v>
      </c>
      <c r="D479" s="402" t="s">
        <v>300</v>
      </c>
      <c r="E479" s="408"/>
      <c r="F479" s="408"/>
      <c r="G479" s="408"/>
      <c r="H479" s="158"/>
      <c r="I479" s="408"/>
      <c r="J479" s="408"/>
      <c r="K479" s="408"/>
      <c r="L479" s="408"/>
    </row>
    <row r="480" spans="2:12" ht="16.5" hidden="1" thickBot="1" x14ac:dyDescent="0.25">
      <c r="B480" s="400" t="s">
        <v>344</v>
      </c>
      <c r="C480" s="370" t="s">
        <v>345</v>
      </c>
      <c r="D480" s="422"/>
      <c r="E480" s="408"/>
      <c r="F480" s="408"/>
      <c r="G480" s="408"/>
      <c r="H480" s="158"/>
      <c r="I480" s="408"/>
      <c r="J480" s="408"/>
      <c r="K480" s="408"/>
      <c r="L480" s="408"/>
    </row>
    <row r="481" spans="2:12" ht="16.5" hidden="1" x14ac:dyDescent="0.2">
      <c r="B481" s="290"/>
      <c r="C481" s="423"/>
      <c r="D481" s="389"/>
      <c r="E481" s="408"/>
      <c r="F481" s="408"/>
      <c r="G481" s="408"/>
      <c r="H481" s="158"/>
      <c r="I481" s="408"/>
      <c r="J481" s="408"/>
      <c r="K481" s="408"/>
      <c r="L481" s="408"/>
    </row>
    <row r="482" spans="2:12" ht="17.25" hidden="1" thickBot="1" x14ac:dyDescent="0.25">
      <c r="B482" s="290"/>
      <c r="C482" s="423"/>
      <c r="D482" s="389"/>
      <c r="E482" s="408"/>
      <c r="F482" s="408"/>
      <c r="G482" s="408"/>
      <c r="H482" s="158"/>
      <c r="I482" s="408"/>
      <c r="J482" s="408"/>
      <c r="K482" s="408"/>
      <c r="L482" s="408"/>
    </row>
    <row r="483" spans="2:12" ht="33.75" hidden="1" thickBot="1" x14ac:dyDescent="0.25">
      <c r="B483" s="374" t="s">
        <v>346</v>
      </c>
      <c r="C483" s="486" t="s">
        <v>372</v>
      </c>
      <c r="D483" s="424" t="s">
        <v>300</v>
      </c>
      <c r="E483" s="408"/>
      <c r="F483" s="408"/>
      <c r="G483" s="408"/>
      <c r="H483" s="161"/>
      <c r="I483" s="408"/>
      <c r="J483" s="408"/>
      <c r="K483" s="408"/>
      <c r="L483" s="408"/>
    </row>
    <row r="484" spans="2:12" ht="47.25" hidden="1" x14ac:dyDescent="0.2">
      <c r="B484" s="425" t="s">
        <v>347</v>
      </c>
      <c r="C484" s="413" t="s">
        <v>348</v>
      </c>
      <c r="D484" s="426"/>
      <c r="E484" s="408"/>
      <c r="F484" s="408"/>
      <c r="G484" s="408"/>
      <c r="H484" s="161"/>
      <c r="I484" s="408"/>
      <c r="J484" s="408"/>
      <c r="K484" s="408"/>
      <c r="L484" s="408"/>
    </row>
    <row r="485" spans="2:12" ht="16.5" hidden="1" x14ac:dyDescent="0.2">
      <c r="B485" s="427" t="s">
        <v>349</v>
      </c>
      <c r="C485" s="348" t="s">
        <v>350</v>
      </c>
      <c r="D485" s="428"/>
      <c r="E485" s="408"/>
      <c r="F485" s="408"/>
      <c r="G485" s="408"/>
      <c r="H485" s="161"/>
      <c r="I485" s="408"/>
      <c r="J485" s="408"/>
      <c r="K485" s="408"/>
      <c r="L485" s="408"/>
    </row>
    <row r="486" spans="2:12" ht="16.5" hidden="1" x14ac:dyDescent="0.2">
      <c r="B486" s="427" t="s">
        <v>351</v>
      </c>
      <c r="C486" s="348" t="s">
        <v>352</v>
      </c>
      <c r="D486" s="428"/>
      <c r="E486" s="408"/>
      <c r="F486" s="408"/>
      <c r="G486" s="408"/>
      <c r="H486" s="161"/>
      <c r="I486" s="408"/>
      <c r="J486" s="408"/>
      <c r="K486" s="408"/>
      <c r="L486" s="408"/>
    </row>
    <row r="487" spans="2:12" ht="47.25" hidden="1" x14ac:dyDescent="0.2">
      <c r="B487" s="427" t="s">
        <v>353</v>
      </c>
      <c r="C487" s="348" t="s">
        <v>354</v>
      </c>
      <c r="D487" s="428"/>
      <c r="E487" s="408"/>
      <c r="F487" s="408"/>
      <c r="G487" s="408"/>
      <c r="H487" s="161"/>
      <c r="I487" s="408"/>
      <c r="J487" s="408"/>
      <c r="K487" s="408"/>
      <c r="L487" s="408"/>
    </row>
    <row r="488" spans="2:12" ht="16.5" hidden="1" x14ac:dyDescent="0.2">
      <c r="B488" s="427" t="s">
        <v>355</v>
      </c>
      <c r="C488" s="348" t="s">
        <v>356</v>
      </c>
      <c r="D488" s="428"/>
      <c r="E488" s="408"/>
      <c r="F488" s="408"/>
      <c r="G488" s="408"/>
      <c r="H488" s="161"/>
      <c r="I488" s="408"/>
      <c r="J488" s="408"/>
      <c r="K488" s="408"/>
      <c r="L488" s="408"/>
    </row>
    <row r="489" spans="2:12" ht="16.5" hidden="1" x14ac:dyDescent="0.2">
      <c r="B489" s="427" t="s">
        <v>357</v>
      </c>
      <c r="C489" s="348" t="s">
        <v>358</v>
      </c>
      <c r="D489" s="428"/>
      <c r="E489" s="408"/>
      <c r="F489" s="408"/>
      <c r="G489" s="408"/>
      <c r="H489" s="161"/>
      <c r="I489" s="408"/>
      <c r="J489" s="408"/>
      <c r="K489" s="408"/>
      <c r="L489" s="408"/>
    </row>
    <row r="490" spans="2:12" ht="47.25" hidden="1" x14ac:dyDescent="0.2">
      <c r="B490" s="427" t="s">
        <v>359</v>
      </c>
      <c r="C490" s="348" t="s">
        <v>360</v>
      </c>
      <c r="D490" s="428"/>
      <c r="E490" s="408"/>
      <c r="F490" s="408"/>
      <c r="G490" s="408"/>
      <c r="H490" s="161"/>
      <c r="I490" s="408"/>
      <c r="J490" s="408"/>
      <c r="K490" s="408"/>
      <c r="L490" s="408"/>
    </row>
    <row r="491" spans="2:12" ht="31.5" hidden="1" x14ac:dyDescent="0.2">
      <c r="B491" s="427" t="s">
        <v>361</v>
      </c>
      <c r="C491" s="348" t="s">
        <v>362</v>
      </c>
      <c r="D491" s="428"/>
      <c r="E491" s="408"/>
      <c r="F491" s="408"/>
      <c r="G491" s="408"/>
      <c r="H491" s="161"/>
      <c r="I491" s="408"/>
      <c r="J491" s="408"/>
      <c r="K491" s="408"/>
      <c r="L491" s="408"/>
    </row>
    <row r="492" spans="2:12" ht="16.5" hidden="1" x14ac:dyDescent="0.2">
      <c r="B492" s="427" t="s">
        <v>363</v>
      </c>
      <c r="C492" s="348" t="s">
        <v>364</v>
      </c>
      <c r="D492" s="428"/>
      <c r="E492" s="408"/>
      <c r="F492" s="408"/>
      <c r="G492" s="408"/>
      <c r="H492" s="161"/>
      <c r="I492" s="408"/>
      <c r="J492" s="408"/>
      <c r="K492" s="408"/>
      <c r="L492" s="408"/>
    </row>
    <row r="493" spans="2:12" ht="16.5" hidden="1" x14ac:dyDescent="0.2">
      <c r="B493" s="427" t="s">
        <v>365</v>
      </c>
      <c r="C493" s="348" t="s">
        <v>366</v>
      </c>
      <c r="D493" s="428"/>
      <c r="E493" s="408"/>
      <c r="F493" s="408"/>
      <c r="G493" s="408"/>
      <c r="H493" s="161"/>
      <c r="I493" s="408"/>
      <c r="J493" s="408"/>
      <c r="K493" s="408"/>
      <c r="L493" s="408"/>
    </row>
    <row r="494" spans="2:12" ht="31.5" hidden="1" x14ac:dyDescent="0.2">
      <c r="B494" s="427" t="s">
        <v>367</v>
      </c>
      <c r="C494" s="348" t="s">
        <v>368</v>
      </c>
      <c r="D494" s="428"/>
      <c r="E494" s="408"/>
      <c r="F494" s="408"/>
      <c r="G494" s="408"/>
      <c r="H494" s="161"/>
      <c r="I494" s="408"/>
      <c r="J494" s="408"/>
      <c r="K494" s="408"/>
      <c r="L494" s="408"/>
    </row>
    <row r="495" spans="2:12" ht="32.25" hidden="1" thickBot="1" x14ac:dyDescent="0.25">
      <c r="B495" s="427" t="s">
        <v>369</v>
      </c>
      <c r="C495" s="411" t="s">
        <v>370</v>
      </c>
      <c r="D495" s="428"/>
      <c r="E495" s="408"/>
      <c r="F495" s="408"/>
      <c r="G495" s="408"/>
      <c r="H495" s="161"/>
      <c r="I495" s="408"/>
      <c r="J495" s="408"/>
      <c r="K495" s="408"/>
      <c r="L495" s="408"/>
    </row>
    <row r="496" spans="2:12" ht="17.25" hidden="1" thickBot="1" x14ac:dyDescent="0.25">
      <c r="B496" s="400"/>
      <c r="C496" s="429" t="s">
        <v>101</v>
      </c>
      <c r="D496" s="430">
        <f>SUM(D484:D495)</f>
        <v>0</v>
      </c>
      <c r="E496" s="408"/>
      <c r="F496" s="408"/>
      <c r="G496" s="408"/>
      <c r="H496" s="161"/>
      <c r="I496" s="408"/>
      <c r="J496" s="408"/>
      <c r="K496" s="408"/>
      <c r="L496" s="408"/>
    </row>
    <row r="497" spans="2:12" ht="16.5" hidden="1" x14ac:dyDescent="0.2">
      <c r="B497" s="290"/>
      <c r="C497" s="161"/>
      <c r="D497" s="431"/>
      <c r="E497" s="408"/>
      <c r="F497" s="408"/>
      <c r="G497" s="408"/>
      <c r="H497" s="161"/>
      <c r="I497" s="408"/>
      <c r="J497" s="408"/>
      <c r="K497" s="408"/>
      <c r="L497" s="408"/>
    </row>
    <row r="498" spans="2:12" ht="16.5" x14ac:dyDescent="0.2">
      <c r="B498" s="478" t="s">
        <v>371</v>
      </c>
      <c r="C498" s="487" t="s">
        <v>524</v>
      </c>
      <c r="D498" s="431"/>
      <c r="E498" s="408"/>
      <c r="F498" s="408"/>
      <c r="G498" s="408"/>
      <c r="H498" s="161"/>
      <c r="I498" s="408"/>
      <c r="J498" s="408"/>
      <c r="K498" s="408"/>
      <c r="L498" s="408"/>
    </row>
    <row r="499" spans="2:12" ht="83.25" hidden="1" thickBot="1" x14ac:dyDescent="0.25">
      <c r="B499" s="432"/>
      <c r="C499" s="162" t="s">
        <v>372</v>
      </c>
      <c r="D499" s="433" t="s">
        <v>465</v>
      </c>
      <c r="E499" s="434" t="s">
        <v>373</v>
      </c>
      <c r="F499" s="408"/>
      <c r="G499" s="408"/>
      <c r="H499" s="161"/>
      <c r="I499" s="408"/>
      <c r="J499" s="408"/>
      <c r="K499" s="408"/>
      <c r="L499" s="408"/>
    </row>
    <row r="500" spans="2:12" ht="17.25" hidden="1" thickBot="1" x14ac:dyDescent="0.25">
      <c r="B500" s="432" t="s">
        <v>374</v>
      </c>
      <c r="C500" s="163">
        <v>1</v>
      </c>
      <c r="D500" s="435">
        <v>2</v>
      </c>
      <c r="E500" s="436">
        <v>3</v>
      </c>
      <c r="F500" s="408"/>
      <c r="G500" s="408"/>
      <c r="H500" s="161"/>
      <c r="I500" s="408"/>
      <c r="J500" s="408"/>
      <c r="K500" s="408"/>
      <c r="L500" s="408"/>
    </row>
    <row r="501" spans="2:12" ht="17.25" hidden="1" thickBot="1" x14ac:dyDescent="0.25">
      <c r="B501" s="432"/>
      <c r="C501" s="164" t="s">
        <v>63</v>
      </c>
      <c r="D501" s="437">
        <f>D502</f>
        <v>0</v>
      </c>
      <c r="E501" s="430">
        <f>E502</f>
        <v>0</v>
      </c>
      <c r="F501" s="408"/>
      <c r="G501" s="408"/>
      <c r="H501" s="161"/>
      <c r="I501" s="408"/>
      <c r="J501" s="408"/>
      <c r="K501" s="408"/>
      <c r="L501" s="408"/>
    </row>
    <row r="502" spans="2:12" ht="32.25" hidden="1" thickBot="1" x14ac:dyDescent="0.25">
      <c r="B502" s="438" t="s">
        <v>375</v>
      </c>
      <c r="C502" s="488" t="s">
        <v>557</v>
      </c>
      <c r="D502" s="439"/>
      <c r="E502" s="440">
        <f>ROUND(D502/3,0)</f>
        <v>0</v>
      </c>
      <c r="F502" s="408"/>
      <c r="G502" s="408"/>
      <c r="H502" s="161"/>
      <c r="I502" s="408"/>
      <c r="J502" s="408"/>
      <c r="K502" s="408"/>
      <c r="L502" s="408"/>
    </row>
    <row r="503" spans="2:12" ht="17.25" hidden="1" thickBot="1" x14ac:dyDescent="0.25">
      <c r="B503" s="374"/>
      <c r="C503" s="164" t="s">
        <v>63</v>
      </c>
      <c r="D503" s="437">
        <f>SUM(D504:D513)</f>
        <v>0</v>
      </c>
      <c r="E503" s="430">
        <f>SUM(E504:E513)</f>
        <v>0</v>
      </c>
      <c r="F503" s="408"/>
      <c r="G503" s="408"/>
      <c r="H503" s="161"/>
      <c r="I503" s="408"/>
      <c r="J503" s="408"/>
      <c r="K503" s="408"/>
      <c r="L503" s="408"/>
    </row>
    <row r="504" spans="2:12" ht="47.25" hidden="1" x14ac:dyDescent="0.2">
      <c r="B504" s="441" t="s">
        <v>376</v>
      </c>
      <c r="C504" s="489" t="s">
        <v>549</v>
      </c>
      <c r="D504" s="442"/>
      <c r="E504" s="426">
        <f>ROUND(D504/3,0)</f>
        <v>0</v>
      </c>
      <c r="F504" s="408"/>
      <c r="G504" s="408"/>
      <c r="H504" s="443"/>
      <c r="I504" s="408"/>
      <c r="J504" s="408"/>
      <c r="K504" s="408"/>
      <c r="L504" s="408"/>
    </row>
    <row r="505" spans="2:12" ht="47.25" hidden="1" x14ac:dyDescent="0.2">
      <c r="B505" s="444" t="s">
        <v>377</v>
      </c>
      <c r="C505" s="490" t="s">
        <v>525</v>
      </c>
      <c r="D505" s="445"/>
      <c r="E505" s="428">
        <f t="shared" ref="E505:E513" si="0">ROUND(D505/3,0)</f>
        <v>0</v>
      </c>
      <c r="F505" s="408"/>
      <c r="G505" s="408"/>
      <c r="H505" s="443"/>
      <c r="I505" s="408"/>
      <c r="J505" s="408"/>
      <c r="K505" s="408"/>
      <c r="L505" s="408"/>
    </row>
    <row r="506" spans="2:12" ht="31.5" hidden="1" x14ac:dyDescent="0.2">
      <c r="B506" s="444" t="s">
        <v>378</v>
      </c>
      <c r="C506" s="490" t="s">
        <v>550</v>
      </c>
      <c r="D506" s="445"/>
      <c r="E506" s="428">
        <f t="shared" si="0"/>
        <v>0</v>
      </c>
      <c r="F506" s="408"/>
      <c r="G506" s="408"/>
      <c r="H506" s="443"/>
      <c r="I506" s="408"/>
      <c r="J506" s="408"/>
      <c r="K506" s="408"/>
      <c r="L506" s="408"/>
    </row>
    <row r="507" spans="2:12" ht="31.5" hidden="1" x14ac:dyDescent="0.2">
      <c r="B507" s="444" t="s">
        <v>379</v>
      </c>
      <c r="C507" s="490" t="s">
        <v>526</v>
      </c>
      <c r="D507" s="445"/>
      <c r="E507" s="428">
        <f t="shared" si="0"/>
        <v>0</v>
      </c>
      <c r="F507" s="408"/>
      <c r="G507" s="408"/>
      <c r="H507" s="443"/>
      <c r="I507" s="408"/>
      <c r="J507" s="408"/>
      <c r="K507" s="408"/>
      <c r="L507" s="408"/>
    </row>
    <row r="508" spans="2:12" ht="31.5" hidden="1" x14ac:dyDescent="0.2">
      <c r="B508" s="444" t="s">
        <v>380</v>
      </c>
      <c r="C508" s="490" t="s">
        <v>551</v>
      </c>
      <c r="D508" s="445"/>
      <c r="E508" s="428">
        <f t="shared" si="0"/>
        <v>0</v>
      </c>
      <c r="F508" s="408"/>
      <c r="G508" s="408"/>
      <c r="H508" s="443"/>
      <c r="I508" s="408"/>
      <c r="J508" s="408"/>
      <c r="K508" s="408"/>
      <c r="L508" s="408"/>
    </row>
    <row r="509" spans="2:12" ht="31.5" hidden="1" x14ac:dyDescent="0.2">
      <c r="B509" s="444" t="s">
        <v>381</v>
      </c>
      <c r="C509" s="490" t="s">
        <v>552</v>
      </c>
      <c r="D509" s="445"/>
      <c r="E509" s="428">
        <f t="shared" si="0"/>
        <v>0</v>
      </c>
      <c r="F509" s="408"/>
      <c r="G509" s="408"/>
      <c r="H509" s="443"/>
      <c r="I509" s="408"/>
      <c r="J509" s="408"/>
      <c r="K509" s="408"/>
      <c r="L509" s="408"/>
    </row>
    <row r="510" spans="2:12" ht="31.5" hidden="1" x14ac:dyDescent="0.2">
      <c r="B510" s="444" t="s">
        <v>382</v>
      </c>
      <c r="C510" s="490" t="s">
        <v>553</v>
      </c>
      <c r="D510" s="445"/>
      <c r="E510" s="428">
        <f t="shared" si="0"/>
        <v>0</v>
      </c>
      <c r="F510" s="408"/>
      <c r="G510" s="408"/>
      <c r="H510" s="443"/>
      <c r="I510" s="408"/>
      <c r="J510" s="408"/>
      <c r="K510" s="408"/>
      <c r="L510" s="408"/>
    </row>
    <row r="511" spans="2:12" ht="31.5" hidden="1" x14ac:dyDescent="0.2">
      <c r="B511" s="444" t="s">
        <v>383</v>
      </c>
      <c r="C511" s="490" t="s">
        <v>554</v>
      </c>
      <c r="D511" s="445"/>
      <c r="E511" s="428">
        <f t="shared" si="0"/>
        <v>0</v>
      </c>
      <c r="F511" s="408"/>
      <c r="G511" s="408"/>
      <c r="H511" s="443"/>
      <c r="I511" s="408"/>
      <c r="J511" s="408"/>
      <c r="K511" s="408"/>
      <c r="L511" s="408"/>
    </row>
    <row r="512" spans="2:12" ht="31.5" hidden="1" x14ac:dyDescent="0.2">
      <c r="B512" s="444" t="s">
        <v>384</v>
      </c>
      <c r="C512" s="490" t="s">
        <v>555</v>
      </c>
      <c r="D512" s="445"/>
      <c r="E512" s="428">
        <f t="shared" si="0"/>
        <v>0</v>
      </c>
      <c r="F512" s="408"/>
      <c r="G512" s="408"/>
      <c r="H512" s="443"/>
      <c r="I512" s="408"/>
      <c r="J512" s="408"/>
      <c r="K512" s="408"/>
      <c r="L512" s="408"/>
    </row>
    <row r="513" spans="2:12" ht="32.25" hidden="1" thickBot="1" x14ac:dyDescent="0.25">
      <c r="B513" s="444" t="s">
        <v>385</v>
      </c>
      <c r="C513" s="491" t="s">
        <v>556</v>
      </c>
      <c r="D513" s="446"/>
      <c r="E513" s="447">
        <f t="shared" si="0"/>
        <v>0</v>
      </c>
      <c r="F513" s="408"/>
      <c r="G513" s="408"/>
      <c r="H513" s="443"/>
      <c r="I513" s="408"/>
      <c r="J513" s="408"/>
      <c r="K513" s="408"/>
      <c r="L513" s="408"/>
    </row>
    <row r="514" spans="2:12" ht="16.5" x14ac:dyDescent="0.2">
      <c r="B514" s="290"/>
      <c r="C514" s="165"/>
      <c r="D514" s="431"/>
      <c r="E514" s="408"/>
      <c r="F514" s="408"/>
      <c r="G514" s="408"/>
      <c r="H514" s="161"/>
      <c r="I514" s="408"/>
      <c r="J514" s="408"/>
      <c r="K514" s="408"/>
      <c r="L514" s="408"/>
    </row>
    <row r="515" spans="2:12" ht="16.5" x14ac:dyDescent="0.2">
      <c r="B515" s="265" t="s">
        <v>386</v>
      </c>
      <c r="C515" s="268" t="s">
        <v>387</v>
      </c>
      <c r="D515" s="268"/>
      <c r="E515" s="268"/>
      <c r="F515" s="268"/>
      <c r="G515" s="259"/>
      <c r="H515" s="260"/>
    </row>
    <row r="516" spans="2:12" ht="17.25" thickBot="1" x14ac:dyDescent="0.25">
      <c r="B516" s="256"/>
      <c r="C516" s="263"/>
      <c r="D516" s="263"/>
      <c r="E516" s="263"/>
      <c r="F516" s="263"/>
      <c r="G516" s="259"/>
      <c r="H516" s="260"/>
    </row>
    <row r="517" spans="2:12" ht="17.25" thickBot="1" x14ac:dyDescent="0.25">
      <c r="B517" s="448" t="s">
        <v>82</v>
      </c>
      <c r="C517" s="510" t="s">
        <v>236</v>
      </c>
      <c r="D517" s="516" t="s">
        <v>388</v>
      </c>
      <c r="E517" s="510" t="s">
        <v>389</v>
      </c>
      <c r="F517" s="516" t="s">
        <v>390</v>
      </c>
      <c r="G517" s="259"/>
      <c r="H517" s="260"/>
    </row>
    <row r="518" spans="2:12" ht="81" customHeight="1" thickBot="1" x14ac:dyDescent="0.25">
      <c r="B518" s="476" t="s">
        <v>391</v>
      </c>
      <c r="C518" s="509"/>
      <c r="D518" s="516"/>
      <c r="E518" s="509"/>
      <c r="F518" s="516"/>
      <c r="G518" s="259"/>
      <c r="H518" s="260"/>
    </row>
    <row r="519" spans="2:12" ht="17.25" thickBot="1" x14ac:dyDescent="0.25">
      <c r="B519" s="476">
        <v>1</v>
      </c>
      <c r="C519" s="449">
        <v>2</v>
      </c>
      <c r="D519" s="476">
        <v>3</v>
      </c>
      <c r="E519" s="475">
        <v>4</v>
      </c>
      <c r="F519" s="476">
        <v>5</v>
      </c>
      <c r="G519" s="259"/>
      <c r="H519" s="260"/>
    </row>
    <row r="520" spans="2:12" ht="17.25" thickBot="1" x14ac:dyDescent="0.25">
      <c r="B520" s="476" t="s">
        <v>104</v>
      </c>
      <c r="C520" s="450" t="s">
        <v>392</v>
      </c>
      <c r="D520" s="451">
        <f>SUM(D522:D549)</f>
        <v>0</v>
      </c>
      <c r="E520" s="451">
        <f>IF(D520=0,0,ROUND(F520/D520,2))</f>
        <v>0</v>
      </c>
      <c r="F520" s="451">
        <f>SUM(F522:F549)</f>
        <v>0</v>
      </c>
      <c r="G520" s="259"/>
      <c r="H520" s="260"/>
    </row>
    <row r="521" spans="2:12" ht="16.5" hidden="1" x14ac:dyDescent="0.2">
      <c r="B521" s="399"/>
      <c r="C521" s="298" t="s">
        <v>393</v>
      </c>
      <c r="D521" s="399"/>
      <c r="E521" s="452"/>
      <c r="F521" s="399"/>
      <c r="G521" s="259"/>
      <c r="H521" s="260"/>
    </row>
    <row r="522" spans="2:12" s="481" customFormat="1" ht="16.5" hidden="1" x14ac:dyDescent="0.2">
      <c r="B522" s="453">
        <v>1</v>
      </c>
      <c r="C522" s="295" t="s">
        <v>61</v>
      </c>
      <c r="D522" s="454"/>
      <c r="E522" s="454">
        <f t="shared" ref="E522:E581" si="1">IF(D522=0,0,ROUND(F522/D522,2))</f>
        <v>0</v>
      </c>
      <c r="F522" s="454"/>
      <c r="G522" s="278"/>
      <c r="H522" s="276"/>
      <c r="I522" s="278"/>
      <c r="J522" s="259"/>
      <c r="K522" s="279"/>
      <c r="L522" s="278"/>
    </row>
    <row r="523" spans="2:12" s="481" customFormat="1" ht="16.5" hidden="1" x14ac:dyDescent="0.2">
      <c r="B523" s="453">
        <v>2</v>
      </c>
      <c r="C523" s="295" t="s">
        <v>29</v>
      </c>
      <c r="D523" s="454"/>
      <c r="E523" s="455">
        <f t="shared" si="1"/>
        <v>0</v>
      </c>
      <c r="F523" s="454"/>
      <c r="G523" s="278"/>
      <c r="H523" s="259"/>
      <c r="I523" s="278"/>
      <c r="J523" s="259"/>
      <c r="K523" s="279"/>
      <c r="L523" s="278"/>
    </row>
    <row r="524" spans="2:12" s="481" customFormat="1" ht="16.5" hidden="1" x14ac:dyDescent="0.2">
      <c r="B524" s="453">
        <v>3</v>
      </c>
      <c r="C524" s="295" t="s">
        <v>30</v>
      </c>
      <c r="D524" s="454"/>
      <c r="E524" s="455">
        <f t="shared" si="1"/>
        <v>0</v>
      </c>
      <c r="F524" s="454"/>
      <c r="G524" s="278"/>
      <c r="H524" s="259"/>
      <c r="I524" s="278"/>
      <c r="J524" s="259"/>
      <c r="K524" s="279"/>
      <c r="L524" s="278"/>
    </row>
    <row r="525" spans="2:12" s="481" customFormat="1" ht="16.5" hidden="1" x14ac:dyDescent="0.2">
      <c r="B525" s="453">
        <v>4</v>
      </c>
      <c r="C525" s="295" t="s">
        <v>31</v>
      </c>
      <c r="D525" s="454"/>
      <c r="E525" s="455">
        <f t="shared" si="1"/>
        <v>0</v>
      </c>
      <c r="F525" s="454"/>
      <c r="G525" s="278"/>
      <c r="H525" s="259"/>
      <c r="I525" s="278"/>
      <c r="J525" s="259"/>
      <c r="K525" s="279"/>
      <c r="L525" s="278"/>
    </row>
    <row r="526" spans="2:12" s="481" customFormat="1" ht="16.5" hidden="1" x14ac:dyDescent="0.2">
      <c r="B526" s="453">
        <v>5</v>
      </c>
      <c r="C526" s="295" t="s">
        <v>32</v>
      </c>
      <c r="D526" s="454"/>
      <c r="E526" s="455">
        <f t="shared" si="1"/>
        <v>0</v>
      </c>
      <c r="F526" s="454"/>
      <c r="G526" s="278"/>
      <c r="H526" s="259"/>
      <c r="I526" s="278"/>
      <c r="J526" s="259"/>
      <c r="K526" s="279"/>
      <c r="L526" s="278"/>
    </row>
    <row r="527" spans="2:12" s="481" customFormat="1" ht="16.5" hidden="1" x14ac:dyDescent="0.2">
      <c r="B527" s="453">
        <v>6</v>
      </c>
      <c r="C527" s="295" t="s">
        <v>33</v>
      </c>
      <c r="D527" s="454"/>
      <c r="E527" s="455">
        <f t="shared" si="1"/>
        <v>0</v>
      </c>
      <c r="F527" s="454"/>
      <c r="G527" s="278"/>
      <c r="H527" s="259"/>
      <c r="I527" s="278"/>
      <c r="J527" s="259"/>
      <c r="K527" s="279"/>
      <c r="L527" s="278"/>
    </row>
    <row r="528" spans="2:12" s="481" customFormat="1" ht="16.5" hidden="1" x14ac:dyDescent="0.2">
      <c r="B528" s="453">
        <v>7</v>
      </c>
      <c r="C528" s="295" t="s">
        <v>34</v>
      </c>
      <c r="D528" s="454"/>
      <c r="E528" s="455">
        <f t="shared" si="1"/>
        <v>0</v>
      </c>
      <c r="F528" s="454"/>
      <c r="G528" s="278"/>
      <c r="H528" s="259"/>
      <c r="I528" s="278"/>
      <c r="J528" s="259"/>
      <c r="K528" s="279"/>
      <c r="L528" s="278"/>
    </row>
    <row r="529" spans="2:12" s="481" customFormat="1" ht="16.5" hidden="1" x14ac:dyDescent="0.2">
      <c r="B529" s="453">
        <v>8</v>
      </c>
      <c r="C529" s="295" t="s">
        <v>35</v>
      </c>
      <c r="D529" s="454"/>
      <c r="E529" s="455">
        <f t="shared" si="1"/>
        <v>0</v>
      </c>
      <c r="F529" s="454"/>
      <c r="G529" s="278"/>
      <c r="H529" s="259"/>
      <c r="I529" s="278"/>
      <c r="J529" s="259"/>
      <c r="K529" s="279"/>
      <c r="L529" s="278"/>
    </row>
    <row r="530" spans="2:12" s="481" customFormat="1" ht="16.5" hidden="1" x14ac:dyDescent="0.2">
      <c r="B530" s="453">
        <v>9</v>
      </c>
      <c r="C530" s="295" t="s">
        <v>36</v>
      </c>
      <c r="D530" s="454"/>
      <c r="E530" s="455">
        <f t="shared" si="1"/>
        <v>0</v>
      </c>
      <c r="F530" s="454"/>
      <c r="G530" s="278"/>
      <c r="H530" s="259"/>
      <c r="I530" s="278"/>
      <c r="J530" s="259"/>
      <c r="K530" s="279"/>
      <c r="L530" s="278"/>
    </row>
    <row r="531" spans="2:12" s="481" customFormat="1" ht="16.5" hidden="1" x14ac:dyDescent="0.2">
      <c r="B531" s="453">
        <v>10</v>
      </c>
      <c r="C531" s="295" t="s">
        <v>50</v>
      </c>
      <c r="D531" s="454"/>
      <c r="E531" s="455">
        <f t="shared" si="1"/>
        <v>0</v>
      </c>
      <c r="F531" s="454"/>
      <c r="G531" s="278"/>
      <c r="H531" s="259"/>
      <c r="I531" s="278"/>
      <c r="J531" s="259"/>
      <c r="K531" s="279"/>
      <c r="L531" s="278"/>
    </row>
    <row r="532" spans="2:12" s="481" customFormat="1" ht="16.5" hidden="1" x14ac:dyDescent="0.2">
      <c r="B532" s="453">
        <v>11</v>
      </c>
      <c r="C532" s="295" t="s">
        <v>37</v>
      </c>
      <c r="D532" s="454"/>
      <c r="E532" s="455">
        <f t="shared" si="1"/>
        <v>0</v>
      </c>
      <c r="F532" s="454"/>
      <c r="G532" s="278"/>
      <c r="H532" s="259"/>
      <c r="I532" s="278"/>
      <c r="J532" s="259"/>
      <c r="K532" s="279"/>
      <c r="L532" s="278"/>
    </row>
    <row r="533" spans="2:12" s="481" customFormat="1" ht="16.5" hidden="1" x14ac:dyDescent="0.2">
      <c r="B533" s="453">
        <v>12</v>
      </c>
      <c r="C533" s="295" t="s">
        <v>55</v>
      </c>
      <c r="D533" s="454"/>
      <c r="E533" s="455">
        <f t="shared" si="1"/>
        <v>0</v>
      </c>
      <c r="F533" s="454"/>
      <c r="G533" s="278"/>
      <c r="H533" s="259"/>
      <c r="I533" s="278"/>
      <c r="J533" s="280"/>
      <c r="K533" s="279"/>
      <c r="L533" s="278"/>
    </row>
    <row r="534" spans="2:12" s="481" customFormat="1" ht="16.5" hidden="1" x14ac:dyDescent="0.2">
      <c r="B534" s="453">
        <v>13</v>
      </c>
      <c r="C534" s="295" t="s">
        <v>40</v>
      </c>
      <c r="D534" s="454"/>
      <c r="E534" s="455">
        <f t="shared" si="1"/>
        <v>0</v>
      </c>
      <c r="F534" s="454"/>
      <c r="G534" s="278"/>
      <c r="H534" s="259"/>
      <c r="I534" s="278"/>
      <c r="J534" s="259"/>
      <c r="K534" s="279"/>
      <c r="L534" s="278"/>
    </row>
    <row r="535" spans="2:12" s="481" customFormat="1" ht="16.5" hidden="1" x14ac:dyDescent="0.2">
      <c r="B535" s="453">
        <v>14</v>
      </c>
      <c r="C535" s="295" t="s">
        <v>41</v>
      </c>
      <c r="D535" s="454"/>
      <c r="E535" s="455">
        <f t="shared" si="1"/>
        <v>0</v>
      </c>
      <c r="F535" s="454"/>
      <c r="G535" s="278"/>
      <c r="H535" s="259"/>
      <c r="I535" s="278"/>
      <c r="J535" s="259"/>
      <c r="K535" s="279"/>
      <c r="L535" s="278"/>
    </row>
    <row r="536" spans="2:12" s="481" customFormat="1" ht="16.5" hidden="1" x14ac:dyDescent="0.2">
      <c r="B536" s="453">
        <v>15</v>
      </c>
      <c r="C536" s="295" t="s">
        <v>42</v>
      </c>
      <c r="D536" s="454"/>
      <c r="E536" s="455">
        <f t="shared" si="1"/>
        <v>0</v>
      </c>
      <c r="F536" s="454"/>
      <c r="G536" s="278"/>
      <c r="H536" s="259"/>
      <c r="I536" s="278"/>
      <c r="J536" s="259"/>
      <c r="K536" s="279"/>
      <c r="L536" s="278"/>
    </row>
    <row r="537" spans="2:12" s="481" customFormat="1" ht="16.5" hidden="1" x14ac:dyDescent="0.2">
      <c r="B537" s="453">
        <v>16</v>
      </c>
      <c r="C537" s="295" t="s">
        <v>43</v>
      </c>
      <c r="D537" s="454"/>
      <c r="E537" s="455">
        <f t="shared" si="1"/>
        <v>0</v>
      </c>
      <c r="F537" s="454"/>
      <c r="G537" s="278"/>
      <c r="H537" s="259"/>
      <c r="I537" s="278"/>
      <c r="J537" s="259"/>
      <c r="K537" s="279"/>
      <c r="L537" s="278"/>
    </row>
    <row r="538" spans="2:12" s="481" customFormat="1" ht="16.5" hidden="1" x14ac:dyDescent="0.2">
      <c r="B538" s="453">
        <v>17</v>
      </c>
      <c r="C538" s="295" t="s">
        <v>44</v>
      </c>
      <c r="D538" s="454"/>
      <c r="E538" s="455">
        <f t="shared" si="1"/>
        <v>0</v>
      </c>
      <c r="F538" s="454"/>
      <c r="G538" s="278"/>
      <c r="H538" s="259"/>
      <c r="I538" s="278"/>
      <c r="J538" s="259"/>
      <c r="K538" s="279"/>
      <c r="L538" s="278"/>
    </row>
    <row r="539" spans="2:12" s="481" customFormat="1" ht="16.5" hidden="1" x14ac:dyDescent="0.2">
      <c r="B539" s="453">
        <v>18</v>
      </c>
      <c r="C539" s="295" t="s">
        <v>45</v>
      </c>
      <c r="D539" s="454"/>
      <c r="E539" s="455">
        <f t="shared" si="1"/>
        <v>0</v>
      </c>
      <c r="F539" s="454"/>
      <c r="G539" s="278"/>
      <c r="H539" s="259"/>
      <c r="I539" s="278"/>
      <c r="J539" s="259"/>
      <c r="K539" s="279"/>
      <c r="L539" s="278"/>
    </row>
    <row r="540" spans="2:12" s="481" customFormat="1" ht="16.5" hidden="1" x14ac:dyDescent="0.2">
      <c r="B540" s="453">
        <v>19</v>
      </c>
      <c r="C540" s="295" t="s">
        <v>46</v>
      </c>
      <c r="D540" s="454"/>
      <c r="E540" s="455">
        <f t="shared" si="1"/>
        <v>0</v>
      </c>
      <c r="F540" s="454"/>
      <c r="G540" s="278"/>
      <c r="H540" s="259"/>
      <c r="I540" s="278"/>
      <c r="J540" s="259"/>
      <c r="K540" s="279"/>
      <c r="L540" s="278"/>
    </row>
    <row r="541" spans="2:12" s="481" customFormat="1" ht="16.5" hidden="1" x14ac:dyDescent="0.2">
      <c r="B541" s="453">
        <v>20</v>
      </c>
      <c r="C541" s="295" t="s">
        <v>47</v>
      </c>
      <c r="D541" s="454"/>
      <c r="E541" s="455">
        <f t="shared" si="1"/>
        <v>0</v>
      </c>
      <c r="F541" s="454"/>
      <c r="G541" s="278"/>
      <c r="H541" s="259"/>
      <c r="I541" s="278"/>
      <c r="J541" s="259"/>
      <c r="K541" s="279"/>
      <c r="L541" s="278"/>
    </row>
    <row r="542" spans="2:12" s="481" customFormat="1" ht="16.5" hidden="1" x14ac:dyDescent="0.2">
      <c r="B542" s="453">
        <v>21</v>
      </c>
      <c r="C542" s="295" t="s">
        <v>48</v>
      </c>
      <c r="D542" s="454"/>
      <c r="E542" s="455">
        <f t="shared" si="1"/>
        <v>0</v>
      </c>
      <c r="F542" s="454"/>
      <c r="G542" s="278"/>
      <c r="H542" s="259"/>
      <c r="I542" s="278"/>
      <c r="J542" s="259"/>
      <c r="K542" s="279"/>
      <c r="L542" s="278"/>
    </row>
    <row r="543" spans="2:12" s="481" customFormat="1" ht="16.5" hidden="1" x14ac:dyDescent="0.2">
      <c r="B543" s="453">
        <v>22</v>
      </c>
      <c r="C543" s="295" t="s">
        <v>49</v>
      </c>
      <c r="D543" s="454"/>
      <c r="E543" s="455">
        <f t="shared" si="1"/>
        <v>0</v>
      </c>
      <c r="F543" s="454"/>
      <c r="G543" s="278"/>
      <c r="H543" s="259"/>
      <c r="I543" s="278"/>
      <c r="J543" s="259"/>
      <c r="K543" s="279"/>
      <c r="L543" s="278"/>
    </row>
    <row r="544" spans="2:12" s="481" customFormat="1" ht="16.5" hidden="1" x14ac:dyDescent="0.2">
      <c r="B544" s="453">
        <v>23</v>
      </c>
      <c r="C544" s="295" t="s">
        <v>56</v>
      </c>
      <c r="D544" s="454"/>
      <c r="E544" s="455">
        <f t="shared" si="1"/>
        <v>0</v>
      </c>
      <c r="F544" s="454"/>
      <c r="G544" s="278"/>
      <c r="H544" s="259"/>
      <c r="I544" s="278"/>
      <c r="J544" s="259"/>
      <c r="K544" s="279"/>
      <c r="L544" s="278"/>
    </row>
    <row r="545" spans="2:12" s="481" customFormat="1" ht="16.5" hidden="1" x14ac:dyDescent="0.2">
      <c r="B545" s="453">
        <v>24</v>
      </c>
      <c r="C545" s="295" t="s">
        <v>57</v>
      </c>
      <c r="D545" s="454"/>
      <c r="E545" s="455">
        <f t="shared" si="1"/>
        <v>0</v>
      </c>
      <c r="F545" s="454"/>
      <c r="G545" s="278"/>
      <c r="H545" s="259"/>
      <c r="I545" s="278"/>
      <c r="J545" s="259"/>
      <c r="K545" s="279"/>
      <c r="L545" s="278"/>
    </row>
    <row r="546" spans="2:12" s="481" customFormat="1" ht="16.5" hidden="1" x14ac:dyDescent="0.2">
      <c r="B546" s="453">
        <v>25</v>
      </c>
      <c r="C546" s="295" t="s">
        <v>58</v>
      </c>
      <c r="D546" s="454"/>
      <c r="E546" s="455">
        <f t="shared" si="1"/>
        <v>0</v>
      </c>
      <c r="F546" s="454"/>
      <c r="G546" s="278"/>
      <c r="H546" s="259"/>
      <c r="I546" s="278"/>
      <c r="J546" s="259"/>
      <c r="K546" s="279"/>
      <c r="L546" s="278"/>
    </row>
    <row r="547" spans="2:12" s="481" customFormat="1" ht="16.5" hidden="1" x14ac:dyDescent="0.2">
      <c r="B547" s="453">
        <v>26</v>
      </c>
      <c r="C547" s="295" t="s">
        <v>59</v>
      </c>
      <c r="D547" s="454"/>
      <c r="E547" s="455">
        <f t="shared" si="1"/>
        <v>0</v>
      </c>
      <c r="F547" s="454"/>
      <c r="G547" s="278"/>
      <c r="H547" s="259"/>
      <c r="I547" s="278"/>
      <c r="J547" s="259"/>
      <c r="K547" s="279"/>
      <c r="L547" s="278"/>
    </row>
    <row r="548" spans="2:12" s="481" customFormat="1" ht="16.5" hidden="1" x14ac:dyDescent="0.2">
      <c r="B548" s="453">
        <v>27</v>
      </c>
      <c r="C548" s="295" t="s">
        <v>60</v>
      </c>
      <c r="D548" s="454"/>
      <c r="E548" s="455">
        <f t="shared" si="1"/>
        <v>0</v>
      </c>
      <c r="F548" s="454"/>
      <c r="G548" s="278"/>
      <c r="H548" s="259"/>
      <c r="I548" s="278"/>
      <c r="J548" s="259"/>
      <c r="K548" s="279"/>
      <c r="L548" s="278"/>
    </row>
    <row r="549" spans="2:12" s="481" customFormat="1" ht="17.25" hidden="1" thickBot="1" x14ac:dyDescent="0.25">
      <c r="B549" s="456">
        <v>28</v>
      </c>
      <c r="C549" s="299" t="s">
        <v>53</v>
      </c>
      <c r="D549" s="454"/>
      <c r="E549" s="457">
        <f t="shared" si="1"/>
        <v>0</v>
      </c>
      <c r="F549" s="454"/>
      <c r="G549" s="278"/>
      <c r="H549" s="259"/>
      <c r="I549" s="278"/>
      <c r="J549" s="276"/>
      <c r="K549" s="279"/>
      <c r="L549" s="278"/>
    </row>
    <row r="550" spans="2:12" s="272" customFormat="1" ht="17.25" thickBot="1" x14ac:dyDescent="0.25">
      <c r="B550" s="474" t="s">
        <v>110</v>
      </c>
      <c r="C550" s="269" t="s">
        <v>394</v>
      </c>
      <c r="D550" s="451">
        <f>SUM(D552:D579)</f>
        <v>135.25</v>
      </c>
      <c r="E550" s="451">
        <f t="shared" si="1"/>
        <v>3368.69</v>
      </c>
      <c r="F550" s="451">
        <f>SUM(F552:F579)</f>
        <v>455615</v>
      </c>
      <c r="G550" s="268"/>
    </row>
    <row r="551" spans="2:12" s="272" customFormat="1" ht="16.5" x14ac:dyDescent="0.2">
      <c r="B551" s="399"/>
      <c r="C551" s="291" t="s">
        <v>393</v>
      </c>
      <c r="D551" s="458"/>
      <c r="E551" s="399"/>
      <c r="F551" s="458"/>
      <c r="G551" s="268"/>
      <c r="H551" s="271"/>
    </row>
    <row r="552" spans="2:12" s="481" customFormat="1" ht="16.5" x14ac:dyDescent="0.2">
      <c r="B552" s="453">
        <v>1</v>
      </c>
      <c r="C552" s="294" t="s">
        <v>62</v>
      </c>
      <c r="D552" s="459">
        <v>50.75</v>
      </c>
      <c r="E552" s="455">
        <f t="shared" si="1"/>
        <v>5759.01</v>
      </c>
      <c r="F552" s="459">
        <v>292270</v>
      </c>
      <c r="G552" s="278"/>
      <c r="H552" s="259"/>
      <c r="I552" s="278"/>
      <c r="J552" s="280"/>
      <c r="K552" s="279"/>
      <c r="L552" s="278"/>
    </row>
    <row r="553" spans="2:12" s="481" customFormat="1" ht="16.5" x14ac:dyDescent="0.2">
      <c r="B553" s="453">
        <v>2</v>
      </c>
      <c r="C553" s="294" t="s">
        <v>29</v>
      </c>
      <c r="D553" s="459">
        <v>4.5</v>
      </c>
      <c r="E553" s="455">
        <f t="shared" si="1"/>
        <v>1851.11</v>
      </c>
      <c r="F553" s="459">
        <v>8330</v>
      </c>
      <c r="G553" s="278"/>
      <c r="H553" s="259"/>
      <c r="I553" s="278"/>
      <c r="J553" s="259"/>
      <c r="K553" s="279"/>
      <c r="L553" s="278"/>
    </row>
    <row r="554" spans="2:12" s="481" customFormat="1" ht="16.5" x14ac:dyDescent="0.2">
      <c r="B554" s="453">
        <v>3</v>
      </c>
      <c r="C554" s="294" t="s">
        <v>30</v>
      </c>
      <c r="D554" s="459">
        <v>5.25</v>
      </c>
      <c r="E554" s="455">
        <f t="shared" si="1"/>
        <v>1946.86</v>
      </c>
      <c r="F554" s="459">
        <v>10221</v>
      </c>
      <c r="G554" s="278"/>
      <c r="H554" s="259"/>
      <c r="I554" s="278"/>
      <c r="J554" s="259"/>
      <c r="K554" s="279"/>
      <c r="L554" s="278"/>
    </row>
    <row r="555" spans="2:12" s="481" customFormat="1" ht="16.5" x14ac:dyDescent="0.2">
      <c r="B555" s="453">
        <v>4</v>
      </c>
      <c r="C555" s="294" t="s">
        <v>31</v>
      </c>
      <c r="D555" s="459">
        <v>0.5</v>
      </c>
      <c r="E555" s="455">
        <f t="shared" si="1"/>
        <v>2252</v>
      </c>
      <c r="F555" s="459">
        <v>1126</v>
      </c>
      <c r="G555" s="278"/>
      <c r="H555" s="259"/>
      <c r="I555" s="278"/>
      <c r="J555" s="259"/>
      <c r="K555" s="279"/>
      <c r="L555" s="278"/>
    </row>
    <row r="556" spans="2:12" s="481" customFormat="1" ht="16.5" x14ac:dyDescent="0.2">
      <c r="B556" s="453">
        <v>5</v>
      </c>
      <c r="C556" s="294" t="s">
        <v>32</v>
      </c>
      <c r="D556" s="459">
        <v>4</v>
      </c>
      <c r="E556" s="455">
        <f t="shared" si="1"/>
        <v>1748.5</v>
      </c>
      <c r="F556" s="459">
        <v>6994</v>
      </c>
      <c r="G556" s="278"/>
      <c r="H556" s="259"/>
      <c r="I556" s="278"/>
      <c r="J556" s="259"/>
      <c r="K556" s="279"/>
      <c r="L556" s="278"/>
    </row>
    <row r="557" spans="2:12" s="481" customFormat="1" ht="16.5" x14ac:dyDescent="0.2">
      <c r="B557" s="453">
        <v>6</v>
      </c>
      <c r="C557" s="294" t="s">
        <v>33</v>
      </c>
      <c r="D557" s="459">
        <v>3.5</v>
      </c>
      <c r="E557" s="455">
        <f t="shared" si="1"/>
        <v>1480.57</v>
      </c>
      <c r="F557" s="459">
        <v>5182</v>
      </c>
      <c r="G557" s="278"/>
      <c r="H557" s="259"/>
      <c r="I557" s="278"/>
      <c r="J557" s="259"/>
      <c r="K557" s="279"/>
      <c r="L557" s="278"/>
    </row>
    <row r="558" spans="2:12" s="481" customFormat="1" ht="16.5" x14ac:dyDescent="0.2">
      <c r="B558" s="453">
        <v>7</v>
      </c>
      <c r="C558" s="294" t="s">
        <v>34</v>
      </c>
      <c r="D558" s="459">
        <v>4.5</v>
      </c>
      <c r="E558" s="455">
        <f t="shared" si="1"/>
        <v>3235.11</v>
      </c>
      <c r="F558" s="459">
        <v>14558</v>
      </c>
      <c r="G558" s="278"/>
      <c r="H558" s="259"/>
      <c r="I558" s="278"/>
      <c r="J558" s="259"/>
      <c r="K558" s="279"/>
      <c r="L558" s="278"/>
    </row>
    <row r="559" spans="2:12" s="481" customFormat="1" ht="16.5" x14ac:dyDescent="0.2">
      <c r="B559" s="453">
        <v>8</v>
      </c>
      <c r="C559" s="294" t="s">
        <v>35</v>
      </c>
      <c r="D559" s="459">
        <v>2</v>
      </c>
      <c r="E559" s="455">
        <f t="shared" si="1"/>
        <v>3964</v>
      </c>
      <c r="F559" s="459">
        <v>7928</v>
      </c>
      <c r="G559" s="278"/>
      <c r="H559" s="259"/>
      <c r="I559" s="278"/>
      <c r="J559" s="259"/>
      <c r="K559" s="279"/>
      <c r="L559" s="278"/>
    </row>
    <row r="560" spans="2:12" s="481" customFormat="1" ht="16.5" x14ac:dyDescent="0.2">
      <c r="B560" s="453">
        <v>9</v>
      </c>
      <c r="C560" s="294" t="s">
        <v>36</v>
      </c>
      <c r="D560" s="459">
        <v>1.5</v>
      </c>
      <c r="E560" s="455">
        <f t="shared" si="1"/>
        <v>1309.33</v>
      </c>
      <c r="F560" s="459">
        <v>1964</v>
      </c>
      <c r="G560" s="278"/>
      <c r="H560" s="259"/>
      <c r="I560" s="278"/>
      <c r="J560" s="259"/>
      <c r="K560" s="279"/>
      <c r="L560" s="278"/>
    </row>
    <row r="561" spans="2:12" s="481" customFormat="1" ht="16.5" x14ac:dyDescent="0.2">
      <c r="B561" s="453">
        <v>10</v>
      </c>
      <c r="C561" s="294" t="s">
        <v>37</v>
      </c>
      <c r="D561" s="459">
        <v>2</v>
      </c>
      <c r="E561" s="455">
        <f t="shared" si="1"/>
        <v>4885.5</v>
      </c>
      <c r="F561" s="459">
        <v>9771</v>
      </c>
      <c r="G561" s="278"/>
      <c r="H561" s="259"/>
      <c r="I561" s="278"/>
      <c r="J561" s="259"/>
      <c r="K561" s="279"/>
      <c r="L561" s="278"/>
    </row>
    <row r="562" spans="2:12" s="481" customFormat="1" ht="16.5" x14ac:dyDescent="0.2">
      <c r="B562" s="453">
        <v>11</v>
      </c>
      <c r="C562" s="294" t="s">
        <v>38</v>
      </c>
      <c r="D562" s="459"/>
      <c r="E562" s="455">
        <f t="shared" si="1"/>
        <v>0</v>
      </c>
      <c r="F562" s="459"/>
      <c r="G562" s="278"/>
      <c r="H562" s="259"/>
      <c r="I562" s="278"/>
      <c r="J562" s="280"/>
      <c r="K562" s="279"/>
      <c r="L562" s="278"/>
    </row>
    <row r="563" spans="2:12" s="481" customFormat="1" ht="16.5" x14ac:dyDescent="0.2">
      <c r="B563" s="453">
        <v>12</v>
      </c>
      <c r="C563" s="294" t="s">
        <v>39</v>
      </c>
      <c r="D563" s="459"/>
      <c r="E563" s="455">
        <f t="shared" si="1"/>
        <v>0</v>
      </c>
      <c r="F563" s="459"/>
      <c r="G563" s="278"/>
      <c r="H563" s="259"/>
      <c r="I563" s="278"/>
      <c r="J563" s="280"/>
      <c r="K563" s="279"/>
      <c r="L563" s="278"/>
    </row>
    <row r="564" spans="2:12" s="481" customFormat="1" ht="16.5" x14ac:dyDescent="0.2">
      <c r="B564" s="453">
        <v>13</v>
      </c>
      <c r="C564" s="294" t="s">
        <v>40</v>
      </c>
      <c r="D564" s="459"/>
      <c r="E564" s="455">
        <f t="shared" si="1"/>
        <v>0</v>
      </c>
      <c r="F564" s="459"/>
      <c r="G564" s="278"/>
      <c r="H564" s="259"/>
      <c r="I564" s="278"/>
      <c r="J564" s="259"/>
      <c r="K564" s="279"/>
      <c r="L564" s="278"/>
    </row>
    <row r="565" spans="2:12" s="481" customFormat="1" ht="16.5" x14ac:dyDescent="0.2">
      <c r="B565" s="453">
        <v>14</v>
      </c>
      <c r="C565" s="294" t="s">
        <v>41</v>
      </c>
      <c r="D565" s="459">
        <v>0.25</v>
      </c>
      <c r="E565" s="455">
        <f t="shared" si="1"/>
        <v>4264</v>
      </c>
      <c r="F565" s="459">
        <v>1066</v>
      </c>
      <c r="G565" s="278"/>
      <c r="H565" s="259"/>
      <c r="I565" s="278"/>
      <c r="J565" s="259"/>
      <c r="K565" s="279"/>
      <c r="L565" s="278"/>
    </row>
    <row r="566" spans="2:12" s="481" customFormat="1" ht="16.5" x14ac:dyDescent="0.2">
      <c r="B566" s="453">
        <v>15</v>
      </c>
      <c r="C566" s="294" t="s">
        <v>42</v>
      </c>
      <c r="D566" s="459">
        <v>0.5</v>
      </c>
      <c r="E566" s="455">
        <f t="shared" si="1"/>
        <v>1854</v>
      </c>
      <c r="F566" s="459">
        <v>927</v>
      </c>
      <c r="G566" s="278"/>
      <c r="H566" s="259"/>
      <c r="I566" s="278"/>
      <c r="J566" s="259"/>
      <c r="K566" s="279"/>
      <c r="L566" s="278"/>
    </row>
    <row r="567" spans="2:12" s="481" customFormat="1" ht="16.5" x14ac:dyDescent="0.2">
      <c r="B567" s="453">
        <v>16</v>
      </c>
      <c r="C567" s="294" t="s">
        <v>43</v>
      </c>
      <c r="D567" s="459">
        <v>1</v>
      </c>
      <c r="E567" s="455">
        <f t="shared" si="1"/>
        <v>4989</v>
      </c>
      <c r="F567" s="459">
        <v>4989</v>
      </c>
      <c r="G567" s="278"/>
      <c r="H567" s="259"/>
      <c r="I567" s="278"/>
      <c r="J567" s="259"/>
      <c r="K567" s="279"/>
      <c r="L567" s="278"/>
    </row>
    <row r="568" spans="2:12" s="481" customFormat="1" ht="16.5" x14ac:dyDescent="0.2">
      <c r="B568" s="453">
        <v>17</v>
      </c>
      <c r="C568" s="294" t="s">
        <v>44</v>
      </c>
      <c r="D568" s="459">
        <v>0.5</v>
      </c>
      <c r="E568" s="455">
        <f t="shared" si="1"/>
        <v>4754</v>
      </c>
      <c r="F568" s="459">
        <v>2377</v>
      </c>
      <c r="G568" s="278"/>
      <c r="H568" s="259"/>
      <c r="I568" s="278"/>
      <c r="J568" s="259"/>
      <c r="K568" s="279"/>
      <c r="L568" s="278"/>
    </row>
    <row r="569" spans="2:12" s="481" customFormat="1" ht="16.5" x14ac:dyDescent="0.2">
      <c r="B569" s="453">
        <v>18</v>
      </c>
      <c r="C569" s="294" t="s">
        <v>45</v>
      </c>
      <c r="D569" s="459"/>
      <c r="E569" s="455">
        <f t="shared" si="1"/>
        <v>0</v>
      </c>
      <c r="F569" s="459"/>
      <c r="G569" s="278"/>
      <c r="H569" s="259"/>
      <c r="I569" s="278"/>
      <c r="J569" s="259"/>
      <c r="K569" s="279"/>
      <c r="L569" s="278"/>
    </row>
    <row r="570" spans="2:12" s="481" customFormat="1" ht="16.5" x14ac:dyDescent="0.2">
      <c r="B570" s="453">
        <v>19</v>
      </c>
      <c r="C570" s="294" t="s">
        <v>46</v>
      </c>
      <c r="D570" s="459">
        <v>0.5</v>
      </c>
      <c r="E570" s="455">
        <f t="shared" si="1"/>
        <v>3610</v>
      </c>
      <c r="F570" s="459">
        <v>1805</v>
      </c>
      <c r="G570" s="278"/>
      <c r="H570" s="259"/>
      <c r="I570" s="278"/>
      <c r="J570" s="259"/>
      <c r="K570" s="279"/>
      <c r="L570" s="278"/>
    </row>
    <row r="571" spans="2:12" s="481" customFormat="1" ht="16.5" x14ac:dyDescent="0.2">
      <c r="B571" s="453">
        <v>20</v>
      </c>
      <c r="C571" s="294" t="s">
        <v>47</v>
      </c>
      <c r="D571" s="459"/>
      <c r="E571" s="455">
        <f t="shared" si="1"/>
        <v>0</v>
      </c>
      <c r="F571" s="459"/>
      <c r="G571" s="278"/>
      <c r="H571" s="259"/>
      <c r="I571" s="278"/>
      <c r="J571" s="259"/>
      <c r="K571" s="279"/>
      <c r="L571" s="278"/>
    </row>
    <row r="572" spans="2:12" s="481" customFormat="1" ht="16.5" x14ac:dyDescent="0.2">
      <c r="B572" s="453">
        <v>21</v>
      </c>
      <c r="C572" s="294" t="s">
        <v>48</v>
      </c>
      <c r="D572" s="459">
        <v>2</v>
      </c>
      <c r="E572" s="455">
        <f t="shared" si="1"/>
        <v>2871.5</v>
      </c>
      <c r="F572" s="459">
        <v>5743</v>
      </c>
      <c r="G572" s="278"/>
      <c r="H572" s="259"/>
      <c r="I572" s="278"/>
      <c r="J572" s="259"/>
      <c r="K572" s="279"/>
      <c r="L572" s="278"/>
    </row>
    <row r="573" spans="2:12" s="481" customFormat="1" ht="16.5" x14ac:dyDescent="0.2">
      <c r="B573" s="453">
        <v>22</v>
      </c>
      <c r="C573" s="294" t="s">
        <v>49</v>
      </c>
      <c r="D573" s="459"/>
      <c r="E573" s="455">
        <f t="shared" si="1"/>
        <v>0</v>
      </c>
      <c r="F573" s="459"/>
      <c r="G573" s="278"/>
      <c r="H573" s="259"/>
      <c r="I573" s="278"/>
      <c r="J573" s="259"/>
      <c r="K573" s="279"/>
      <c r="L573" s="278"/>
    </row>
    <row r="574" spans="2:12" s="481" customFormat="1" ht="16.5" x14ac:dyDescent="0.2">
      <c r="B574" s="453">
        <v>23</v>
      </c>
      <c r="C574" s="294" t="s">
        <v>51</v>
      </c>
      <c r="D574" s="459"/>
      <c r="E574" s="455">
        <f t="shared" si="1"/>
        <v>0</v>
      </c>
      <c r="F574" s="459"/>
      <c r="G574" s="278"/>
      <c r="H574" s="259"/>
      <c r="I574" s="278"/>
      <c r="J574" s="259"/>
      <c r="K574" s="279"/>
      <c r="L574" s="278"/>
    </row>
    <row r="575" spans="2:12" s="481" customFormat="1" ht="16.5" x14ac:dyDescent="0.2">
      <c r="B575" s="453">
        <v>24</v>
      </c>
      <c r="C575" s="294" t="s">
        <v>50</v>
      </c>
      <c r="D575" s="459"/>
      <c r="E575" s="455">
        <f t="shared" si="1"/>
        <v>0</v>
      </c>
      <c r="F575" s="459"/>
      <c r="G575" s="278"/>
      <c r="H575" s="259"/>
      <c r="I575" s="278"/>
      <c r="J575" s="259"/>
      <c r="K575" s="279"/>
      <c r="L575" s="278"/>
    </row>
    <row r="576" spans="2:12" s="481" customFormat="1" ht="16.5" x14ac:dyDescent="0.2">
      <c r="B576" s="453">
        <v>25</v>
      </c>
      <c r="C576" s="295" t="s">
        <v>52</v>
      </c>
      <c r="D576" s="459"/>
      <c r="E576" s="460">
        <f t="shared" si="1"/>
        <v>0</v>
      </c>
      <c r="F576" s="459"/>
      <c r="G576" s="278"/>
      <c r="H576" s="259"/>
      <c r="I576" s="278"/>
      <c r="J576" s="259"/>
      <c r="K576" s="279"/>
      <c r="L576" s="278"/>
    </row>
    <row r="577" spans="1:12" s="481" customFormat="1" ht="16.5" x14ac:dyDescent="0.2">
      <c r="B577" s="453">
        <v>26</v>
      </c>
      <c r="C577" s="294" t="s">
        <v>84</v>
      </c>
      <c r="D577" s="459"/>
      <c r="E577" s="460">
        <f t="shared" si="1"/>
        <v>0</v>
      </c>
      <c r="F577" s="459"/>
      <c r="G577" s="278"/>
      <c r="H577" s="259"/>
      <c r="I577" s="278"/>
      <c r="J577" s="259"/>
      <c r="K577" s="279"/>
      <c r="L577" s="278"/>
    </row>
    <row r="578" spans="1:12" s="481" customFormat="1" ht="16.5" x14ac:dyDescent="0.2">
      <c r="B578" s="453">
        <v>27</v>
      </c>
      <c r="C578" s="294" t="s">
        <v>53</v>
      </c>
      <c r="D578" s="459"/>
      <c r="E578" s="455">
        <f t="shared" si="1"/>
        <v>0</v>
      </c>
      <c r="F578" s="459"/>
      <c r="G578" s="278"/>
      <c r="H578" s="259"/>
      <c r="I578" s="278"/>
      <c r="J578" s="280"/>
      <c r="K578" s="279"/>
      <c r="L578" s="278"/>
    </row>
    <row r="579" spans="1:12" s="481" customFormat="1" ht="17.25" thickBot="1" x14ac:dyDescent="0.25">
      <c r="B579" s="453">
        <v>28</v>
      </c>
      <c r="C579" s="461" t="s">
        <v>81</v>
      </c>
      <c r="D579" s="459">
        <v>52</v>
      </c>
      <c r="E579" s="462">
        <f t="shared" si="1"/>
        <v>1545.46</v>
      </c>
      <c r="F579" s="459">
        <v>80364</v>
      </c>
      <c r="G579" s="278"/>
      <c r="H579" s="280"/>
      <c r="I579" s="278"/>
      <c r="J579" s="259"/>
      <c r="K579" s="279"/>
      <c r="L579" s="278"/>
    </row>
    <row r="580" spans="1:12" s="272" customFormat="1" ht="17.25" thickBot="1" x14ac:dyDescent="0.25">
      <c r="B580" s="474" t="s">
        <v>201</v>
      </c>
      <c r="C580" s="352" t="s">
        <v>85</v>
      </c>
      <c r="D580" s="463"/>
      <c r="E580" s="476">
        <f t="shared" si="1"/>
        <v>0</v>
      </c>
      <c r="F580" s="463"/>
      <c r="G580" s="268"/>
      <c r="H580" s="271"/>
      <c r="I580" s="278"/>
      <c r="J580" s="271"/>
      <c r="K580" s="271"/>
    </row>
    <row r="581" spans="1:12" s="272" customFormat="1" ht="17.25" thickBot="1" x14ac:dyDescent="0.25">
      <c r="B581" s="464"/>
      <c r="C581" s="352" t="s">
        <v>395</v>
      </c>
      <c r="D581" s="451">
        <f>D520+D550+D580</f>
        <v>135.25</v>
      </c>
      <c r="E581" s="451">
        <f t="shared" si="1"/>
        <v>3368.69</v>
      </c>
      <c r="F581" s="451">
        <f>F520+F550+F580</f>
        <v>455615</v>
      </c>
      <c r="G581" s="268"/>
      <c r="H581" s="268"/>
      <c r="I581" s="271"/>
      <c r="J581" s="271"/>
      <c r="K581" s="271"/>
    </row>
    <row r="582" spans="1:12" s="272" customFormat="1" ht="16.5" x14ac:dyDescent="0.2">
      <c r="B582" s="265"/>
      <c r="C582" s="268"/>
      <c r="D582" s="268"/>
      <c r="E582" s="268"/>
      <c r="F582" s="268"/>
      <c r="G582" s="268"/>
      <c r="I582" s="271"/>
      <c r="J582" s="271"/>
      <c r="K582" s="271"/>
    </row>
    <row r="583" spans="1:12" ht="45" customHeight="1" x14ac:dyDescent="0.2">
      <c r="B583" s="290"/>
      <c r="C583" s="506" t="s">
        <v>396</v>
      </c>
      <c r="D583" s="506"/>
      <c r="E583" s="506"/>
      <c r="F583" s="506"/>
      <c r="G583" s="260"/>
      <c r="I583" s="260"/>
      <c r="J583" s="259"/>
      <c r="K583" s="260"/>
    </row>
    <row r="584" spans="1:12" ht="16.5" x14ac:dyDescent="0.2">
      <c r="B584" s="290"/>
      <c r="C584" s="477"/>
      <c r="D584" s="431"/>
      <c r="E584" s="408"/>
      <c r="F584" s="408"/>
      <c r="G584" s="408"/>
      <c r="H584" s="161"/>
      <c r="I584" s="408"/>
      <c r="J584" s="408"/>
      <c r="K584" s="408"/>
      <c r="L584" s="408"/>
    </row>
    <row r="585" spans="1:12" ht="18.75" x14ac:dyDescent="0.2">
      <c r="A585" s="503" t="s">
        <v>563</v>
      </c>
      <c r="B585" s="503"/>
      <c r="C585" s="465"/>
      <c r="D585" s="504" t="s">
        <v>562</v>
      </c>
      <c r="E585" s="504"/>
      <c r="F585" s="504"/>
      <c r="G585" s="310"/>
      <c r="H585" s="310"/>
      <c r="I585" s="310"/>
    </row>
    <row r="586" spans="1:12" ht="18.75" x14ac:dyDescent="0.2">
      <c r="A586" s="471"/>
      <c r="B586" s="466"/>
      <c r="C586" s="472" t="s">
        <v>397</v>
      </c>
      <c r="D586" s="505" t="s">
        <v>80</v>
      </c>
      <c r="E586" s="505"/>
      <c r="F586" s="505"/>
      <c r="G586" s="310"/>
      <c r="H586" s="310"/>
      <c r="I586" s="310"/>
    </row>
    <row r="587" spans="1:12" ht="18.75" x14ac:dyDescent="0.2">
      <c r="A587" s="503" t="s">
        <v>5</v>
      </c>
      <c r="B587" s="503"/>
      <c r="C587" s="465"/>
      <c r="D587" s="504" t="s">
        <v>566</v>
      </c>
      <c r="E587" s="504"/>
      <c r="F587" s="504"/>
      <c r="G587" s="310"/>
      <c r="H587" s="310"/>
      <c r="I587" s="310"/>
    </row>
    <row r="588" spans="1:12" ht="18.75" x14ac:dyDescent="0.2">
      <c r="A588" s="503" t="s">
        <v>6</v>
      </c>
      <c r="B588" s="503"/>
      <c r="C588" s="472" t="s">
        <v>397</v>
      </c>
      <c r="D588" s="505" t="s">
        <v>80</v>
      </c>
      <c r="E588" s="505"/>
      <c r="F588" s="505"/>
      <c r="G588" s="310"/>
      <c r="H588" s="310"/>
      <c r="I588" s="310"/>
      <c r="J588" s="260"/>
    </row>
    <row r="589" spans="1:12" s="167" customFormat="1" ht="18.75" x14ac:dyDescent="0.2">
      <c r="A589" s="500" t="s">
        <v>7</v>
      </c>
      <c r="B589" s="500"/>
      <c r="C589" s="166"/>
      <c r="D589" s="501" t="s">
        <v>565</v>
      </c>
      <c r="E589" s="501"/>
      <c r="F589" s="501"/>
      <c r="G589" s="310"/>
      <c r="H589" s="252"/>
    </row>
    <row r="590" spans="1:12" s="167" customFormat="1" ht="18.75" x14ac:dyDescent="0.2">
      <c r="C590" s="472" t="s">
        <v>397</v>
      </c>
      <c r="D590" s="502" t="s">
        <v>80</v>
      </c>
      <c r="E590" s="502"/>
      <c r="F590" s="502"/>
      <c r="G590" s="168"/>
      <c r="H590" s="168"/>
      <c r="I590" s="168"/>
    </row>
    <row r="591" spans="1:12" s="252" customFormat="1" ht="18.75" x14ac:dyDescent="0.2">
      <c r="B591" s="467"/>
    </row>
    <row r="592" spans="1:12" s="252" customFormat="1" ht="18.75" x14ac:dyDescent="0.2">
      <c r="B592" s="467"/>
    </row>
    <row r="593" spans="2:2" s="252" customFormat="1" ht="18.75" x14ac:dyDescent="0.2">
      <c r="B593" s="467"/>
    </row>
    <row r="594" spans="2:2" s="252" customFormat="1" ht="18.75" x14ac:dyDescent="0.2">
      <c r="B594" s="467"/>
    </row>
    <row r="595" spans="2:2" s="252" customFormat="1" ht="18.75" x14ac:dyDescent="0.2">
      <c r="B595" s="467"/>
    </row>
  </sheetData>
  <protectedRanges>
    <protectedRange sqref="H589 E589 B589" name="Диапазон55_1"/>
  </protectedRanges>
  <mergeCells count="59">
    <mergeCell ref="B215:B216"/>
    <mergeCell ref="D1:E1"/>
    <mergeCell ref="G1:I1"/>
    <mergeCell ref="D2:F2"/>
    <mergeCell ref="D3:F3"/>
    <mergeCell ref="D4:F4"/>
    <mergeCell ref="G4:I4"/>
    <mergeCell ref="B152:B153"/>
    <mergeCell ref="C152:C153"/>
    <mergeCell ref="D152:D153"/>
    <mergeCell ref="A6:F6"/>
    <mergeCell ref="A7:F7"/>
    <mergeCell ref="A8:F8"/>
    <mergeCell ref="A9:F9"/>
    <mergeCell ref="A10:F10"/>
    <mergeCell ref="A11:C11"/>
    <mergeCell ref="A12:C12"/>
    <mergeCell ref="C17:D17"/>
    <mergeCell ref="C18:D18"/>
    <mergeCell ref="A148:F148"/>
    <mergeCell ref="C150:D150"/>
    <mergeCell ref="B322:B323"/>
    <mergeCell ref="C322:C323"/>
    <mergeCell ref="D322:D323"/>
    <mergeCell ref="C213:F213"/>
    <mergeCell ref="C215:C216"/>
    <mergeCell ref="D215:D216"/>
    <mergeCell ref="E215:F215"/>
    <mergeCell ref="B220:B221"/>
    <mergeCell ref="C220:C221"/>
    <mergeCell ref="D220:D221"/>
    <mergeCell ref="E220:F220"/>
    <mergeCell ref="C226:E226"/>
    <mergeCell ref="B227:C227"/>
    <mergeCell ref="C246:D246"/>
    <mergeCell ref="C316:C317"/>
    <mergeCell ref="D316:D317"/>
    <mergeCell ref="C583:F583"/>
    <mergeCell ref="B349:B350"/>
    <mergeCell ref="C349:C350"/>
    <mergeCell ref="D349:D350"/>
    <mergeCell ref="B355:B356"/>
    <mergeCell ref="C355:C356"/>
    <mergeCell ref="D355:D356"/>
    <mergeCell ref="A433:F433"/>
    <mergeCell ref="C517:C518"/>
    <mergeCell ref="D517:D518"/>
    <mergeCell ref="E517:E518"/>
    <mergeCell ref="F517:F518"/>
    <mergeCell ref="A589:B589"/>
    <mergeCell ref="D589:F589"/>
    <mergeCell ref="D590:F590"/>
    <mergeCell ref="A585:B585"/>
    <mergeCell ref="D585:F585"/>
    <mergeCell ref="D586:F586"/>
    <mergeCell ref="A587:B587"/>
    <mergeCell ref="D587:F587"/>
    <mergeCell ref="A588:B588"/>
    <mergeCell ref="D588:F588"/>
  </mergeCells>
  <conditionalFormatting sqref="F396 F264 F277:F279 F305 H118:H120 H104 F146 F65:F90 F33:F53 F24:F31 F55:F63">
    <cfRule type="cellIs" dxfId="5" priority="1" stopIfTrue="1" operator="equal">
      <formula>0</formula>
    </cfRule>
  </conditionalFormatting>
  <pageMargins left="0.47244094488188981" right="0" top="0.35433070866141736" bottom="0.51" header="0.19685039370078741" footer="0.18"/>
  <pageSetup paperSize="9" scale="50" fitToHeight="0" orientation="portrait" r:id="rId1"/>
  <headerFooter alignWithMargins="0"/>
  <rowBreaks count="4" manualBreakCount="4">
    <brk id="81" max="5" man="1"/>
    <brk id="285" max="5" man="1"/>
    <brk id="359" max="5" man="1"/>
    <brk id="49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V92"/>
  <sheetViews>
    <sheetView view="pageBreakPreview" zoomScale="55" zoomScaleNormal="70" zoomScaleSheetLayoutView="55" workbookViewId="0">
      <selection activeCell="Q88" sqref="Q78:Q88"/>
    </sheetView>
  </sheetViews>
  <sheetFormatPr defaultRowHeight="15.75" x14ac:dyDescent="0.2"/>
  <cols>
    <col min="1" max="1" width="3" style="201" customWidth="1"/>
    <col min="2" max="2" width="5.5" style="169" customWidth="1"/>
    <col min="3" max="3" width="48.5" style="225" customWidth="1"/>
    <col min="4" max="4" width="17" style="225" customWidth="1"/>
    <col min="5" max="5" width="17.83203125" style="225" customWidth="1"/>
    <col min="6" max="6" width="12.83203125" style="225" customWidth="1"/>
    <col min="7" max="7" width="17.5" style="225" customWidth="1"/>
    <col min="8" max="8" width="11.33203125" style="225" customWidth="1"/>
    <col min="9" max="9" width="13.33203125" style="225" customWidth="1"/>
    <col min="10" max="10" width="18" style="225" customWidth="1"/>
    <col min="11" max="11" width="12.5" style="225" customWidth="1"/>
    <col min="12" max="12" width="13.83203125" style="225" customWidth="1"/>
    <col min="13" max="13" width="17.5" style="225" customWidth="1"/>
    <col min="14" max="14" width="13.5" style="225" customWidth="1"/>
    <col min="15" max="15" width="9.33203125" style="225"/>
    <col min="16" max="16" width="5.5" style="169" customWidth="1"/>
    <col min="17" max="17" width="88.6640625" style="225" customWidth="1"/>
    <col min="18" max="18" width="23.83203125" style="225" customWidth="1"/>
    <col min="19" max="19" width="16.33203125" style="225" customWidth="1"/>
    <col min="20" max="20" width="14" style="225" customWidth="1"/>
    <col min="21" max="21" width="18.6640625" style="225" customWidth="1"/>
    <col min="22" max="22" width="12.33203125" style="225" customWidth="1"/>
    <col min="23" max="23" width="9.33203125" style="225"/>
    <col min="24" max="24" width="12.33203125" style="225" customWidth="1"/>
    <col min="25" max="16384" width="9.33203125" style="225"/>
  </cols>
  <sheetData>
    <row r="1" spans="1:20" ht="68.25" customHeight="1" x14ac:dyDescent="0.2">
      <c r="I1" s="547" t="s">
        <v>398</v>
      </c>
      <c r="J1" s="547"/>
      <c r="K1" s="547"/>
      <c r="L1" s="547"/>
      <c r="M1" s="547"/>
      <c r="N1" s="547"/>
    </row>
    <row r="2" spans="1:20" x14ac:dyDescent="0.2">
      <c r="I2" s="548" t="s">
        <v>463</v>
      </c>
      <c r="J2" s="548"/>
      <c r="K2" s="548"/>
      <c r="L2" s="548"/>
      <c r="M2" s="548"/>
      <c r="N2" s="548"/>
    </row>
    <row r="3" spans="1:20" x14ac:dyDescent="0.2">
      <c r="H3" s="548"/>
      <c r="I3" s="548"/>
      <c r="J3" s="548"/>
      <c r="K3" s="548"/>
    </row>
    <row r="4" spans="1:20" x14ac:dyDescent="0.2">
      <c r="B4" s="546" t="s">
        <v>0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</row>
    <row r="5" spans="1:20" x14ac:dyDescent="0.2">
      <c r="B5" s="546" t="s">
        <v>399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</row>
    <row r="6" spans="1:20" x14ac:dyDescent="0.2">
      <c r="B6" s="546" t="s">
        <v>92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</row>
    <row r="7" spans="1:20" x14ac:dyDescent="0.2">
      <c r="B7" s="549" t="s">
        <v>89</v>
      </c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</row>
    <row r="8" spans="1:20" x14ac:dyDescent="0.2">
      <c r="B8" s="226"/>
      <c r="C8" s="226"/>
      <c r="D8" s="227" t="s">
        <v>400</v>
      </c>
      <c r="E8" s="228" t="s">
        <v>83</v>
      </c>
      <c r="F8" s="226"/>
      <c r="G8" s="226"/>
      <c r="H8" s="226"/>
      <c r="I8" s="226"/>
      <c r="J8" s="226"/>
      <c r="K8" s="226"/>
      <c r="L8" s="229"/>
      <c r="M8" s="229"/>
    </row>
    <row r="9" spans="1:20" s="170" customFormat="1" x14ac:dyDescent="0.2"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229"/>
      <c r="M9" s="229"/>
      <c r="N9" s="229"/>
    </row>
    <row r="10" spans="1:20" x14ac:dyDescent="0.2">
      <c r="B10" s="548" t="s">
        <v>401</v>
      </c>
      <c r="C10" s="548"/>
      <c r="D10" s="548"/>
      <c r="E10" s="548"/>
      <c r="F10" s="548"/>
      <c r="G10" s="548"/>
      <c r="H10" s="548"/>
      <c r="I10" s="548"/>
      <c r="J10" s="548"/>
      <c r="K10" s="548"/>
    </row>
    <row r="11" spans="1:20" s="232" customFormat="1" x14ac:dyDescent="0.2">
      <c r="A11" s="230"/>
      <c r="B11" s="231"/>
      <c r="C11" s="171" t="s">
        <v>93</v>
      </c>
      <c r="E11" s="233" t="s">
        <v>94</v>
      </c>
      <c r="F11" s="204"/>
      <c r="I11" s="230"/>
      <c r="J11" s="230"/>
    </row>
    <row r="12" spans="1:20" s="232" customFormat="1" x14ac:dyDescent="0.2">
      <c r="A12" s="230"/>
      <c r="B12" s="202"/>
      <c r="C12" s="202" t="s">
        <v>95</v>
      </c>
      <c r="D12" s="203"/>
      <c r="E12" s="203"/>
      <c r="F12" s="203"/>
      <c r="G12" s="204"/>
      <c r="H12" s="551" t="s">
        <v>402</v>
      </c>
      <c r="I12" s="551"/>
      <c r="J12" s="551"/>
      <c r="K12" s="204"/>
    </row>
    <row r="13" spans="1:20" s="232" customFormat="1" x14ac:dyDescent="0.2">
      <c r="A13" s="230"/>
      <c r="B13" s="205" t="s">
        <v>97</v>
      </c>
      <c r="C13" s="224" t="s">
        <v>403</v>
      </c>
      <c r="D13" s="203"/>
      <c r="E13" s="203"/>
      <c r="F13" s="203"/>
      <c r="G13" s="203"/>
    </row>
    <row r="14" spans="1:20" x14ac:dyDescent="0.2">
      <c r="B14" s="552" t="s">
        <v>404</v>
      </c>
      <c r="C14" s="553" t="s">
        <v>102</v>
      </c>
      <c r="D14" s="554" t="s">
        <v>405</v>
      </c>
      <c r="E14" s="553" t="s">
        <v>406</v>
      </c>
      <c r="F14" s="555" t="s">
        <v>407</v>
      </c>
      <c r="G14" s="555"/>
      <c r="H14" s="555"/>
      <c r="I14" s="555"/>
      <c r="J14" s="555"/>
      <c r="K14" s="555"/>
      <c r="L14" s="555"/>
      <c r="M14" s="555"/>
      <c r="N14" s="555"/>
      <c r="P14" s="556" t="s">
        <v>82</v>
      </c>
      <c r="Q14" s="553" t="s">
        <v>513</v>
      </c>
      <c r="R14" s="555" t="s">
        <v>393</v>
      </c>
      <c r="S14" s="555"/>
      <c r="T14" s="172"/>
    </row>
    <row r="15" spans="1:20" ht="36.75" customHeight="1" x14ac:dyDescent="0.2">
      <c r="B15" s="552"/>
      <c r="C15" s="553"/>
      <c r="D15" s="554"/>
      <c r="E15" s="555"/>
      <c r="F15" s="555" t="s">
        <v>408</v>
      </c>
      <c r="G15" s="555"/>
      <c r="H15" s="555"/>
      <c r="I15" s="555" t="s">
        <v>409</v>
      </c>
      <c r="J15" s="555"/>
      <c r="K15" s="555"/>
      <c r="L15" s="555" t="s">
        <v>464</v>
      </c>
      <c r="M15" s="555"/>
      <c r="N15" s="555"/>
      <c r="P15" s="556"/>
      <c r="Q15" s="553"/>
      <c r="R15" s="553" t="s">
        <v>410</v>
      </c>
      <c r="S15" s="553" t="s">
        <v>411</v>
      </c>
      <c r="T15" s="173"/>
    </row>
    <row r="16" spans="1:20" x14ac:dyDescent="0.2">
      <c r="B16" s="552"/>
      <c r="C16" s="553"/>
      <c r="D16" s="554"/>
      <c r="E16" s="555"/>
      <c r="F16" s="553" t="s">
        <v>412</v>
      </c>
      <c r="G16" s="553" t="s">
        <v>413</v>
      </c>
      <c r="H16" s="553" t="s">
        <v>414</v>
      </c>
      <c r="I16" s="553" t="s">
        <v>412</v>
      </c>
      <c r="J16" s="553" t="s">
        <v>413</v>
      </c>
      <c r="K16" s="553" t="s">
        <v>415</v>
      </c>
      <c r="L16" s="553" t="s">
        <v>412</v>
      </c>
      <c r="M16" s="553" t="s">
        <v>413</v>
      </c>
      <c r="N16" s="553" t="s">
        <v>416</v>
      </c>
      <c r="P16" s="556"/>
      <c r="Q16" s="553"/>
      <c r="R16" s="553"/>
      <c r="S16" s="553"/>
      <c r="T16" s="173"/>
    </row>
    <row r="17" spans="2:20" ht="43.5" customHeight="1" x14ac:dyDescent="0.2">
      <c r="B17" s="552"/>
      <c r="C17" s="553"/>
      <c r="D17" s="554"/>
      <c r="E17" s="555"/>
      <c r="F17" s="553"/>
      <c r="G17" s="553"/>
      <c r="H17" s="553"/>
      <c r="I17" s="553"/>
      <c r="J17" s="553"/>
      <c r="K17" s="553"/>
      <c r="L17" s="553"/>
      <c r="M17" s="553"/>
      <c r="N17" s="553"/>
      <c r="P17" s="556"/>
      <c r="Q17" s="553"/>
      <c r="R17" s="553"/>
      <c r="S17" s="553"/>
      <c r="T17" s="173"/>
    </row>
    <row r="18" spans="2:20" x14ac:dyDescent="0.2">
      <c r="B18" s="197">
        <v>1</v>
      </c>
      <c r="C18" s="197">
        <v>2</v>
      </c>
      <c r="D18" s="210">
        <v>3</v>
      </c>
      <c r="E18" s="210">
        <v>4</v>
      </c>
      <c r="F18" s="210">
        <v>5</v>
      </c>
      <c r="G18" s="210">
        <v>6</v>
      </c>
      <c r="H18" s="197">
        <v>7</v>
      </c>
      <c r="I18" s="197">
        <v>8</v>
      </c>
      <c r="J18" s="197">
        <v>9</v>
      </c>
      <c r="K18" s="197">
        <v>10</v>
      </c>
      <c r="L18" s="197">
        <v>11</v>
      </c>
      <c r="M18" s="197">
        <v>12</v>
      </c>
      <c r="N18" s="197">
        <v>13</v>
      </c>
      <c r="P18" s="238">
        <v>1</v>
      </c>
      <c r="Q18" s="238">
        <v>2</v>
      </c>
      <c r="R18" s="210">
        <v>3</v>
      </c>
      <c r="S18" s="238">
        <v>4</v>
      </c>
      <c r="T18" s="173"/>
    </row>
    <row r="19" spans="2:20" ht="47.25" x14ac:dyDescent="0.2">
      <c r="B19" s="198">
        <v>1</v>
      </c>
      <c r="C19" s="199" t="s">
        <v>417</v>
      </c>
      <c r="D19" s="220">
        <f>F19+I19+L19</f>
        <v>0</v>
      </c>
      <c r="E19" s="220">
        <f>G19+J19+M19</f>
        <v>0</v>
      </c>
      <c r="F19" s="221"/>
      <c r="G19" s="220"/>
      <c r="H19" s="222"/>
      <c r="I19" s="221"/>
      <c r="J19" s="220"/>
      <c r="K19" s="222"/>
      <c r="L19" s="221"/>
      <c r="M19" s="220"/>
      <c r="N19" s="222"/>
      <c r="P19" s="237" t="s">
        <v>104</v>
      </c>
      <c r="Q19" s="223" t="s">
        <v>514</v>
      </c>
      <c r="R19" s="210"/>
      <c r="S19" s="238"/>
      <c r="T19" s="173"/>
    </row>
    <row r="20" spans="2:20" ht="47.25" x14ac:dyDescent="0.2">
      <c r="B20" s="200">
        <v>2</v>
      </c>
      <c r="C20" s="199" t="s">
        <v>418</v>
      </c>
      <c r="D20" s="220">
        <f t="shared" ref="D20:E82" si="0">F20+I20+L20</f>
        <v>0</v>
      </c>
      <c r="E20" s="220">
        <f t="shared" si="0"/>
        <v>0</v>
      </c>
      <c r="F20" s="221"/>
      <c r="G20" s="220"/>
      <c r="H20" s="222"/>
      <c r="I20" s="221"/>
      <c r="J20" s="220"/>
      <c r="K20" s="222"/>
      <c r="L20" s="221"/>
      <c r="M20" s="220"/>
      <c r="N20" s="222"/>
      <c r="P20" s="238">
        <v>1</v>
      </c>
      <c r="Q20" s="218" t="s">
        <v>491</v>
      </c>
      <c r="R20" s="211"/>
      <c r="S20" s="174"/>
      <c r="T20" s="206"/>
    </row>
    <row r="21" spans="2:20" ht="47.25" x14ac:dyDescent="0.2">
      <c r="B21" s="200">
        <v>3</v>
      </c>
      <c r="C21" s="199" t="s">
        <v>419</v>
      </c>
      <c r="D21" s="220">
        <f t="shared" si="0"/>
        <v>0</v>
      </c>
      <c r="E21" s="220">
        <f t="shared" si="0"/>
        <v>0</v>
      </c>
      <c r="F21" s="221"/>
      <c r="G21" s="220"/>
      <c r="H21" s="222"/>
      <c r="I21" s="221"/>
      <c r="J21" s="220"/>
      <c r="K21" s="222"/>
      <c r="L21" s="221"/>
      <c r="M21" s="220"/>
      <c r="N21" s="222"/>
      <c r="P21" s="238">
        <v>2</v>
      </c>
      <c r="Q21" s="218" t="s">
        <v>492</v>
      </c>
      <c r="R21" s="211"/>
      <c r="S21" s="174"/>
      <c r="T21" s="206"/>
    </row>
    <row r="22" spans="2:20" x14ac:dyDescent="0.2">
      <c r="B22" s="241">
        <v>4</v>
      </c>
      <c r="C22" s="242" t="s">
        <v>458</v>
      </c>
      <c r="D22" s="174">
        <f t="shared" si="0"/>
        <v>0</v>
      </c>
      <c r="E22" s="174">
        <f t="shared" si="0"/>
        <v>0</v>
      </c>
      <c r="F22" s="211"/>
      <c r="G22" s="174"/>
      <c r="H22" s="212"/>
      <c r="I22" s="211"/>
      <c r="J22" s="174"/>
      <c r="K22" s="212"/>
      <c r="L22" s="211"/>
      <c r="M22" s="174"/>
      <c r="N22" s="212"/>
      <c r="P22" s="238">
        <v>3</v>
      </c>
      <c r="Q22" s="218" t="s">
        <v>493</v>
      </c>
      <c r="R22" s="211"/>
      <c r="S22" s="174"/>
      <c r="T22" s="206"/>
    </row>
    <row r="23" spans="2:20" x14ac:dyDescent="0.2">
      <c r="B23" s="245">
        <v>5</v>
      </c>
      <c r="C23" s="242" t="s">
        <v>466</v>
      </c>
      <c r="D23" s="174">
        <f t="shared" si="0"/>
        <v>0</v>
      </c>
      <c r="E23" s="174">
        <f t="shared" si="0"/>
        <v>0</v>
      </c>
      <c r="F23" s="211"/>
      <c r="G23" s="174"/>
      <c r="H23" s="212"/>
      <c r="I23" s="211"/>
      <c r="J23" s="174"/>
      <c r="K23" s="212"/>
      <c r="L23" s="211"/>
      <c r="M23" s="174"/>
      <c r="N23" s="212"/>
      <c r="P23" s="238">
        <v>4</v>
      </c>
      <c r="Q23" s="218" t="s">
        <v>494</v>
      </c>
      <c r="R23" s="211"/>
      <c r="S23" s="174"/>
      <c r="T23" s="206"/>
    </row>
    <row r="24" spans="2:20" x14ac:dyDescent="0.2">
      <c r="B24" s="245">
        <v>6</v>
      </c>
      <c r="C24" s="242" t="s">
        <v>467</v>
      </c>
      <c r="D24" s="174">
        <f t="shared" si="0"/>
        <v>0</v>
      </c>
      <c r="E24" s="174">
        <f t="shared" si="0"/>
        <v>0</v>
      </c>
      <c r="F24" s="211"/>
      <c r="G24" s="174"/>
      <c r="H24" s="212"/>
      <c r="I24" s="211"/>
      <c r="J24" s="174"/>
      <c r="K24" s="212"/>
      <c r="L24" s="211"/>
      <c r="M24" s="174"/>
      <c r="N24" s="212"/>
      <c r="P24" s="238">
        <v>5</v>
      </c>
      <c r="Q24" s="218" t="s">
        <v>495</v>
      </c>
      <c r="R24" s="211"/>
      <c r="S24" s="174"/>
      <c r="T24" s="206"/>
    </row>
    <row r="25" spans="2:20" x14ac:dyDescent="0.2">
      <c r="B25" s="245">
        <v>7</v>
      </c>
      <c r="C25" s="242" t="s">
        <v>468</v>
      </c>
      <c r="D25" s="174">
        <f t="shared" si="0"/>
        <v>0</v>
      </c>
      <c r="E25" s="174">
        <f t="shared" si="0"/>
        <v>0</v>
      </c>
      <c r="F25" s="211"/>
      <c r="G25" s="174"/>
      <c r="H25" s="212"/>
      <c r="I25" s="211"/>
      <c r="J25" s="174"/>
      <c r="K25" s="212"/>
      <c r="L25" s="211"/>
      <c r="M25" s="174"/>
      <c r="N25" s="212"/>
      <c r="P25" s="238">
        <v>6</v>
      </c>
      <c r="Q25" s="218" t="s">
        <v>496</v>
      </c>
      <c r="R25" s="211"/>
      <c r="S25" s="174"/>
      <c r="T25" s="206"/>
    </row>
    <row r="26" spans="2:20" x14ac:dyDescent="0.2">
      <c r="B26" s="245">
        <v>8</v>
      </c>
      <c r="C26" s="242" t="s">
        <v>469</v>
      </c>
      <c r="D26" s="174">
        <f t="shared" si="0"/>
        <v>0</v>
      </c>
      <c r="E26" s="174">
        <f t="shared" si="0"/>
        <v>0</v>
      </c>
      <c r="F26" s="211"/>
      <c r="G26" s="174"/>
      <c r="H26" s="212"/>
      <c r="I26" s="211"/>
      <c r="J26" s="174"/>
      <c r="K26" s="212"/>
      <c r="L26" s="211"/>
      <c r="M26" s="174"/>
      <c r="N26" s="212"/>
      <c r="P26" s="238">
        <v>7</v>
      </c>
      <c r="Q26" s="218" t="s">
        <v>497</v>
      </c>
      <c r="R26" s="211"/>
      <c r="S26" s="174"/>
      <c r="T26" s="206"/>
    </row>
    <row r="27" spans="2:20" ht="47.25" x14ac:dyDescent="0.2">
      <c r="B27" s="245">
        <v>9</v>
      </c>
      <c r="C27" s="242" t="s">
        <v>470</v>
      </c>
      <c r="D27" s="174">
        <f t="shared" si="0"/>
        <v>0</v>
      </c>
      <c r="E27" s="174">
        <f t="shared" si="0"/>
        <v>0</v>
      </c>
      <c r="F27" s="211"/>
      <c r="G27" s="174"/>
      <c r="H27" s="212"/>
      <c r="I27" s="211"/>
      <c r="J27" s="174"/>
      <c r="K27" s="212"/>
      <c r="L27" s="211"/>
      <c r="M27" s="174"/>
      <c r="N27" s="212"/>
      <c r="P27" s="238">
        <v>8</v>
      </c>
      <c r="Q27" s="218" t="s">
        <v>498</v>
      </c>
      <c r="R27" s="211"/>
      <c r="S27" s="174"/>
      <c r="T27" s="206"/>
    </row>
    <row r="28" spans="2:20" ht="47.25" x14ac:dyDescent="0.2">
      <c r="B28" s="245">
        <v>10</v>
      </c>
      <c r="C28" s="242" t="s">
        <v>471</v>
      </c>
      <c r="D28" s="174">
        <f t="shared" si="0"/>
        <v>0</v>
      </c>
      <c r="E28" s="174">
        <f t="shared" si="0"/>
        <v>0</v>
      </c>
      <c r="F28" s="211"/>
      <c r="G28" s="174"/>
      <c r="H28" s="212"/>
      <c r="I28" s="211"/>
      <c r="J28" s="174"/>
      <c r="K28" s="212"/>
      <c r="L28" s="211"/>
      <c r="M28" s="174"/>
      <c r="N28" s="212"/>
      <c r="P28" s="238">
        <v>9</v>
      </c>
      <c r="Q28" s="218" t="s">
        <v>499</v>
      </c>
      <c r="R28" s="211"/>
      <c r="S28" s="174"/>
      <c r="T28" s="206"/>
    </row>
    <row r="29" spans="2:20" ht="47.25" x14ac:dyDescent="0.2">
      <c r="B29" s="245">
        <v>11</v>
      </c>
      <c r="C29" s="242" t="s">
        <v>472</v>
      </c>
      <c r="D29" s="174">
        <f t="shared" si="0"/>
        <v>0</v>
      </c>
      <c r="E29" s="174">
        <f t="shared" si="0"/>
        <v>0</v>
      </c>
      <c r="F29" s="211"/>
      <c r="G29" s="174"/>
      <c r="H29" s="212"/>
      <c r="I29" s="211"/>
      <c r="J29" s="174"/>
      <c r="K29" s="212"/>
      <c r="L29" s="211"/>
      <c r="M29" s="174"/>
      <c r="N29" s="212"/>
      <c r="P29" s="238">
        <v>10</v>
      </c>
      <c r="Q29" s="218" t="s">
        <v>500</v>
      </c>
      <c r="R29" s="211"/>
      <c r="S29" s="174"/>
      <c r="T29" s="206"/>
    </row>
    <row r="30" spans="2:20" ht="47.25" x14ac:dyDescent="0.2">
      <c r="B30" s="245">
        <v>12</v>
      </c>
      <c r="C30" s="242" t="s">
        <v>473</v>
      </c>
      <c r="D30" s="174">
        <f t="shared" si="0"/>
        <v>0</v>
      </c>
      <c r="E30" s="174">
        <f t="shared" si="0"/>
        <v>0</v>
      </c>
      <c r="F30" s="211"/>
      <c r="G30" s="174"/>
      <c r="H30" s="212"/>
      <c r="I30" s="211"/>
      <c r="J30" s="174"/>
      <c r="K30" s="212"/>
      <c r="L30" s="211"/>
      <c r="M30" s="174"/>
      <c r="N30" s="212"/>
      <c r="P30" s="238">
        <v>11</v>
      </c>
      <c r="Q30" s="218" t="s">
        <v>501</v>
      </c>
      <c r="R30" s="211"/>
      <c r="S30" s="174"/>
      <c r="T30" s="206"/>
    </row>
    <row r="31" spans="2:20" ht="31.5" x14ac:dyDescent="0.2">
      <c r="B31" s="241">
        <v>13</v>
      </c>
      <c r="C31" s="242" t="s">
        <v>474</v>
      </c>
      <c r="D31" s="174">
        <f t="shared" si="0"/>
        <v>0</v>
      </c>
      <c r="E31" s="174">
        <f t="shared" si="0"/>
        <v>0</v>
      </c>
      <c r="F31" s="211"/>
      <c r="G31" s="174"/>
      <c r="H31" s="212"/>
      <c r="I31" s="211"/>
      <c r="J31" s="174"/>
      <c r="K31" s="212"/>
      <c r="L31" s="211"/>
      <c r="M31" s="174"/>
      <c r="N31" s="212"/>
      <c r="P31" s="238">
        <v>12</v>
      </c>
      <c r="Q31" s="218" t="s">
        <v>502</v>
      </c>
      <c r="R31" s="211"/>
      <c r="S31" s="174"/>
      <c r="T31" s="206"/>
    </row>
    <row r="32" spans="2:20" ht="31.5" x14ac:dyDescent="0.2">
      <c r="B32" s="245">
        <v>14</v>
      </c>
      <c r="C32" s="242" t="s">
        <v>475</v>
      </c>
      <c r="D32" s="174">
        <f t="shared" si="0"/>
        <v>0</v>
      </c>
      <c r="E32" s="174">
        <f t="shared" si="0"/>
        <v>0</v>
      </c>
      <c r="F32" s="211"/>
      <c r="G32" s="174"/>
      <c r="H32" s="212"/>
      <c r="I32" s="211"/>
      <c r="J32" s="174"/>
      <c r="K32" s="212"/>
      <c r="L32" s="211"/>
      <c r="M32" s="174"/>
      <c r="N32" s="212"/>
      <c r="P32" s="238">
        <v>13</v>
      </c>
      <c r="Q32" s="218" t="s">
        <v>503</v>
      </c>
      <c r="R32" s="211"/>
      <c r="S32" s="174"/>
      <c r="T32" s="206"/>
    </row>
    <row r="33" spans="2:20" ht="31.5" x14ac:dyDescent="0.2">
      <c r="B33" s="241">
        <v>15</v>
      </c>
      <c r="C33" s="242" t="s">
        <v>476</v>
      </c>
      <c r="D33" s="174">
        <f t="shared" si="0"/>
        <v>0</v>
      </c>
      <c r="E33" s="174">
        <f t="shared" si="0"/>
        <v>0</v>
      </c>
      <c r="F33" s="211"/>
      <c r="G33" s="174"/>
      <c r="H33" s="212"/>
      <c r="I33" s="211"/>
      <c r="J33" s="174"/>
      <c r="K33" s="212"/>
      <c r="L33" s="211"/>
      <c r="M33" s="174"/>
      <c r="N33" s="212"/>
      <c r="P33" s="238">
        <v>14</v>
      </c>
      <c r="Q33" s="218" t="s">
        <v>504</v>
      </c>
      <c r="R33" s="211"/>
      <c r="S33" s="174"/>
      <c r="T33" s="206"/>
    </row>
    <row r="34" spans="2:20" ht="31.5" x14ac:dyDescent="0.2">
      <c r="B34" s="241">
        <v>16</v>
      </c>
      <c r="C34" s="242" t="s">
        <v>477</v>
      </c>
      <c r="D34" s="174">
        <f t="shared" si="0"/>
        <v>0</v>
      </c>
      <c r="E34" s="174">
        <f t="shared" si="0"/>
        <v>0</v>
      </c>
      <c r="F34" s="211"/>
      <c r="G34" s="174"/>
      <c r="H34" s="212"/>
      <c r="I34" s="211"/>
      <c r="J34" s="174"/>
      <c r="K34" s="212"/>
      <c r="L34" s="211"/>
      <c r="M34" s="174"/>
      <c r="N34" s="212"/>
      <c r="P34" s="238">
        <v>15</v>
      </c>
      <c r="Q34" s="218" t="s">
        <v>421</v>
      </c>
      <c r="R34" s="211"/>
      <c r="S34" s="174"/>
      <c r="T34" s="206"/>
    </row>
    <row r="35" spans="2:20" x14ac:dyDescent="0.2">
      <c r="B35" s="241">
        <v>17</v>
      </c>
      <c r="C35" s="242" t="s">
        <v>478</v>
      </c>
      <c r="D35" s="174">
        <f t="shared" si="0"/>
        <v>0</v>
      </c>
      <c r="E35" s="174">
        <f t="shared" si="0"/>
        <v>0</v>
      </c>
      <c r="F35" s="211"/>
      <c r="G35" s="174"/>
      <c r="H35" s="212"/>
      <c r="I35" s="211"/>
      <c r="J35" s="174"/>
      <c r="K35" s="212"/>
      <c r="L35" s="211"/>
      <c r="M35" s="174"/>
      <c r="N35" s="212"/>
      <c r="P35" s="238">
        <v>16</v>
      </c>
      <c r="Q35" s="218" t="s">
        <v>505</v>
      </c>
      <c r="R35" s="211"/>
      <c r="S35" s="174"/>
      <c r="T35" s="206"/>
    </row>
    <row r="36" spans="2:20" x14ac:dyDescent="0.2">
      <c r="B36" s="245">
        <v>18</v>
      </c>
      <c r="C36" s="246" t="s">
        <v>420</v>
      </c>
      <c r="D36" s="174">
        <f t="shared" si="0"/>
        <v>0</v>
      </c>
      <c r="E36" s="174">
        <f t="shared" si="0"/>
        <v>0</v>
      </c>
      <c r="F36" s="211"/>
      <c r="G36" s="174"/>
      <c r="H36" s="212"/>
      <c r="I36" s="211"/>
      <c r="J36" s="174"/>
      <c r="K36" s="212"/>
      <c r="L36" s="211"/>
      <c r="M36" s="174"/>
      <c r="N36" s="212"/>
      <c r="P36" s="238">
        <v>17</v>
      </c>
      <c r="Q36" s="218" t="s">
        <v>506</v>
      </c>
      <c r="R36" s="211"/>
      <c r="S36" s="174"/>
      <c r="T36" s="206"/>
    </row>
    <row r="37" spans="2:20" x14ac:dyDescent="0.2">
      <c r="B37" s="241">
        <v>19</v>
      </c>
      <c r="C37" s="246" t="s">
        <v>422</v>
      </c>
      <c r="D37" s="174">
        <f t="shared" si="0"/>
        <v>0</v>
      </c>
      <c r="E37" s="174">
        <f t="shared" si="0"/>
        <v>0</v>
      </c>
      <c r="F37" s="211"/>
      <c r="G37" s="174"/>
      <c r="H37" s="212"/>
      <c r="I37" s="211"/>
      <c r="J37" s="174"/>
      <c r="K37" s="212"/>
      <c r="L37" s="211"/>
      <c r="M37" s="174"/>
      <c r="N37" s="212"/>
      <c r="P37" s="238">
        <v>18</v>
      </c>
      <c r="Q37" s="218" t="s">
        <v>507</v>
      </c>
      <c r="R37" s="211"/>
      <c r="S37" s="174"/>
      <c r="T37" s="206"/>
    </row>
    <row r="38" spans="2:20" ht="31.5" x14ac:dyDescent="0.2">
      <c r="B38" s="241">
        <v>20</v>
      </c>
      <c r="C38" s="246" t="s">
        <v>423</v>
      </c>
      <c r="D38" s="174">
        <f t="shared" si="0"/>
        <v>0</v>
      </c>
      <c r="E38" s="174">
        <f t="shared" si="0"/>
        <v>0</v>
      </c>
      <c r="F38" s="211"/>
      <c r="G38" s="174"/>
      <c r="H38" s="212"/>
      <c r="I38" s="211"/>
      <c r="J38" s="174"/>
      <c r="K38" s="212"/>
      <c r="L38" s="211"/>
      <c r="M38" s="174"/>
      <c r="N38" s="212"/>
      <c r="P38" s="238">
        <v>19</v>
      </c>
      <c r="Q38" s="218" t="s">
        <v>508</v>
      </c>
      <c r="R38" s="211"/>
      <c r="S38" s="174"/>
      <c r="T38" s="206"/>
    </row>
    <row r="39" spans="2:20" x14ac:dyDescent="0.2">
      <c r="B39" s="198">
        <v>21</v>
      </c>
      <c r="C39" s="247" t="s">
        <v>424</v>
      </c>
      <c r="D39" s="220">
        <f t="shared" si="0"/>
        <v>0</v>
      </c>
      <c r="E39" s="220">
        <f t="shared" si="0"/>
        <v>0</v>
      </c>
      <c r="F39" s="221"/>
      <c r="G39" s="220"/>
      <c r="H39" s="222"/>
      <c r="I39" s="221"/>
      <c r="J39" s="220"/>
      <c r="K39" s="222"/>
      <c r="L39" s="221"/>
      <c r="M39" s="220"/>
      <c r="N39" s="222"/>
      <c r="P39" s="238">
        <v>20</v>
      </c>
      <c r="Q39" s="218" t="s">
        <v>509</v>
      </c>
      <c r="R39" s="211"/>
      <c r="S39" s="174"/>
      <c r="T39" s="206"/>
    </row>
    <row r="40" spans="2:20" x14ac:dyDescent="0.2">
      <c r="B40" s="200">
        <v>22</v>
      </c>
      <c r="C40" s="199" t="s">
        <v>479</v>
      </c>
      <c r="D40" s="220">
        <f t="shared" si="0"/>
        <v>0</v>
      </c>
      <c r="E40" s="220">
        <f t="shared" si="0"/>
        <v>0</v>
      </c>
      <c r="F40" s="221"/>
      <c r="G40" s="220"/>
      <c r="H40" s="222"/>
      <c r="I40" s="221"/>
      <c r="J40" s="220"/>
      <c r="K40" s="222"/>
      <c r="L40" s="221"/>
      <c r="M40" s="220"/>
      <c r="N40" s="222"/>
      <c r="P40" s="237" t="s">
        <v>110</v>
      </c>
      <c r="Q40" s="223" t="s">
        <v>532</v>
      </c>
      <c r="R40" s="210" t="s">
        <v>64</v>
      </c>
      <c r="S40" s="238" t="s">
        <v>64</v>
      </c>
      <c r="T40" s="173"/>
    </row>
    <row r="41" spans="2:20" x14ac:dyDescent="0.2">
      <c r="B41" s="241">
        <v>23</v>
      </c>
      <c r="C41" s="242" t="s">
        <v>480</v>
      </c>
      <c r="D41" s="174">
        <f t="shared" si="0"/>
        <v>0</v>
      </c>
      <c r="E41" s="174">
        <f t="shared" si="0"/>
        <v>0</v>
      </c>
      <c r="F41" s="211"/>
      <c r="G41" s="174"/>
      <c r="H41" s="212"/>
      <c r="I41" s="211"/>
      <c r="J41" s="174"/>
      <c r="K41" s="212"/>
      <c r="L41" s="211"/>
      <c r="M41" s="174"/>
      <c r="N41" s="212"/>
      <c r="P41" s="238">
        <v>1</v>
      </c>
      <c r="Q41" s="218" t="s">
        <v>533</v>
      </c>
      <c r="R41" s="211"/>
      <c r="S41" s="174"/>
      <c r="T41" s="206"/>
    </row>
    <row r="42" spans="2:20" ht="31.5" x14ac:dyDescent="0.2">
      <c r="B42" s="245">
        <v>24</v>
      </c>
      <c r="C42" s="242" t="s">
        <v>528</v>
      </c>
      <c r="D42" s="174">
        <f t="shared" si="0"/>
        <v>0</v>
      </c>
      <c r="E42" s="174">
        <f t="shared" si="0"/>
        <v>0</v>
      </c>
      <c r="F42" s="211"/>
      <c r="G42" s="174"/>
      <c r="H42" s="212"/>
      <c r="I42" s="211"/>
      <c r="J42" s="174"/>
      <c r="K42" s="212"/>
      <c r="L42" s="211"/>
      <c r="M42" s="174"/>
      <c r="N42" s="212"/>
      <c r="P42" s="239">
        <v>1</v>
      </c>
      <c r="Q42" s="218" t="s">
        <v>515</v>
      </c>
      <c r="R42" s="211"/>
      <c r="S42" s="174"/>
      <c r="T42" s="206"/>
    </row>
    <row r="43" spans="2:20" ht="47.25" x14ac:dyDescent="0.2">
      <c r="B43" s="241">
        <v>25</v>
      </c>
      <c r="C43" s="242" t="s">
        <v>426</v>
      </c>
      <c r="D43" s="174">
        <f t="shared" si="0"/>
        <v>0</v>
      </c>
      <c r="E43" s="174">
        <f t="shared" si="0"/>
        <v>0</v>
      </c>
      <c r="F43" s="211"/>
      <c r="G43" s="174"/>
      <c r="H43" s="212"/>
      <c r="I43" s="211"/>
      <c r="J43" s="174"/>
      <c r="K43" s="212"/>
      <c r="L43" s="211"/>
      <c r="M43" s="174"/>
      <c r="N43" s="212"/>
      <c r="P43" s="239">
        <v>2</v>
      </c>
      <c r="Q43" s="218" t="s">
        <v>516</v>
      </c>
      <c r="R43" s="211"/>
      <c r="S43" s="174"/>
      <c r="T43" s="206"/>
    </row>
    <row r="44" spans="2:20" x14ac:dyDescent="0.2">
      <c r="B44" s="241">
        <v>26</v>
      </c>
      <c r="C44" s="242" t="s">
        <v>428</v>
      </c>
      <c r="D44" s="174">
        <f t="shared" si="0"/>
        <v>0</v>
      </c>
      <c r="E44" s="174">
        <f t="shared" si="0"/>
        <v>0</v>
      </c>
      <c r="F44" s="211"/>
      <c r="G44" s="174"/>
      <c r="H44" s="212"/>
      <c r="I44" s="211"/>
      <c r="J44" s="174"/>
      <c r="K44" s="212"/>
      <c r="L44" s="211"/>
      <c r="M44" s="174"/>
      <c r="N44" s="212"/>
      <c r="P44" s="239">
        <v>3</v>
      </c>
      <c r="Q44" s="218" t="s">
        <v>517</v>
      </c>
      <c r="R44" s="211"/>
      <c r="S44" s="174"/>
      <c r="T44" s="206"/>
    </row>
    <row r="45" spans="2:20" x14ac:dyDescent="0.2">
      <c r="B45" s="241">
        <v>27</v>
      </c>
      <c r="C45" s="242" t="s">
        <v>529</v>
      </c>
      <c r="D45" s="174">
        <f t="shared" si="0"/>
        <v>0</v>
      </c>
      <c r="E45" s="174">
        <f t="shared" si="0"/>
        <v>0</v>
      </c>
      <c r="F45" s="211"/>
      <c r="G45" s="174"/>
      <c r="H45" s="212"/>
      <c r="I45" s="211"/>
      <c r="J45" s="174"/>
      <c r="K45" s="212"/>
      <c r="L45" s="211"/>
      <c r="M45" s="174"/>
      <c r="N45" s="212"/>
      <c r="P45" s="239">
        <v>4</v>
      </c>
      <c r="Q45" s="218" t="s">
        <v>518</v>
      </c>
      <c r="R45" s="211"/>
      <c r="S45" s="174"/>
      <c r="T45" s="206"/>
    </row>
    <row r="46" spans="2:20" ht="31.5" x14ac:dyDescent="0.2">
      <c r="B46" s="245">
        <v>28</v>
      </c>
      <c r="C46" s="242" t="s">
        <v>433</v>
      </c>
      <c r="D46" s="174">
        <f t="shared" si="0"/>
        <v>0</v>
      </c>
      <c r="E46" s="174">
        <f t="shared" si="0"/>
        <v>0</v>
      </c>
      <c r="F46" s="211"/>
      <c r="G46" s="174"/>
      <c r="H46" s="212"/>
      <c r="I46" s="211"/>
      <c r="J46" s="174"/>
      <c r="K46" s="212"/>
      <c r="L46" s="211"/>
      <c r="M46" s="174"/>
      <c r="N46" s="212"/>
      <c r="P46" s="239">
        <v>5</v>
      </c>
      <c r="Q46" s="218" t="s">
        <v>519</v>
      </c>
      <c r="R46" s="211"/>
      <c r="S46" s="174"/>
      <c r="T46" s="206"/>
    </row>
    <row r="47" spans="2:20" ht="31.5" x14ac:dyDescent="0.2">
      <c r="B47" s="245">
        <v>29</v>
      </c>
      <c r="C47" s="242" t="s">
        <v>435</v>
      </c>
      <c r="D47" s="174">
        <f t="shared" si="0"/>
        <v>0</v>
      </c>
      <c r="E47" s="174">
        <f t="shared" si="0"/>
        <v>0</v>
      </c>
      <c r="F47" s="211"/>
      <c r="G47" s="174"/>
      <c r="H47" s="212"/>
      <c r="I47" s="211"/>
      <c r="J47" s="174"/>
      <c r="K47" s="212"/>
      <c r="L47" s="211"/>
      <c r="M47" s="174"/>
      <c r="N47" s="212"/>
      <c r="P47" s="239">
        <v>6</v>
      </c>
      <c r="Q47" s="218" t="s">
        <v>520</v>
      </c>
      <c r="R47" s="211"/>
      <c r="S47" s="174"/>
      <c r="T47" s="206"/>
    </row>
    <row r="48" spans="2:20" ht="31.5" x14ac:dyDescent="0.2">
      <c r="B48" s="245">
        <v>30</v>
      </c>
      <c r="C48" s="242" t="s">
        <v>437</v>
      </c>
      <c r="D48" s="174">
        <f t="shared" si="0"/>
        <v>0</v>
      </c>
      <c r="E48" s="174">
        <f t="shared" si="0"/>
        <v>0</v>
      </c>
      <c r="F48" s="211"/>
      <c r="G48" s="174"/>
      <c r="H48" s="212"/>
      <c r="I48" s="211"/>
      <c r="J48" s="174"/>
      <c r="K48" s="212"/>
      <c r="L48" s="211"/>
      <c r="M48" s="174"/>
      <c r="N48" s="212"/>
      <c r="P48" s="237"/>
      <c r="Q48" s="216" t="s">
        <v>425</v>
      </c>
      <c r="R48" s="244">
        <f>SUM(R20:R39,R41:R47)</f>
        <v>0</v>
      </c>
      <c r="S48" s="243">
        <f>SUM(S20:S39,S41:S47)</f>
        <v>0</v>
      </c>
      <c r="T48" s="206"/>
    </row>
    <row r="49" spans="2:22" ht="31.5" x14ac:dyDescent="0.2">
      <c r="B49" s="241">
        <v>31</v>
      </c>
      <c r="C49" s="242" t="s">
        <v>481</v>
      </c>
      <c r="D49" s="174">
        <f t="shared" si="0"/>
        <v>0</v>
      </c>
      <c r="E49" s="174">
        <f t="shared" si="0"/>
        <v>0</v>
      </c>
      <c r="F49" s="211"/>
      <c r="G49" s="174"/>
      <c r="H49" s="212"/>
      <c r="I49" s="211"/>
      <c r="J49" s="174"/>
      <c r="K49" s="212"/>
      <c r="L49" s="211"/>
      <c r="M49" s="174"/>
      <c r="N49" s="212"/>
      <c r="T49" s="234"/>
    </row>
    <row r="50" spans="2:22" x14ac:dyDescent="0.2">
      <c r="B50" s="241">
        <v>32</v>
      </c>
      <c r="C50" s="242" t="s">
        <v>482</v>
      </c>
      <c r="D50" s="174">
        <f t="shared" si="0"/>
        <v>0</v>
      </c>
      <c r="E50" s="174">
        <f t="shared" si="0"/>
        <v>0</v>
      </c>
      <c r="F50" s="211"/>
      <c r="G50" s="174"/>
      <c r="H50" s="212"/>
      <c r="I50" s="211"/>
      <c r="J50" s="174"/>
      <c r="K50" s="212"/>
      <c r="L50" s="211"/>
      <c r="M50" s="174"/>
      <c r="N50" s="212"/>
    </row>
    <row r="51" spans="2:22" x14ac:dyDescent="0.2">
      <c r="B51" s="245">
        <v>33</v>
      </c>
      <c r="C51" s="242" t="s">
        <v>442</v>
      </c>
      <c r="D51" s="174">
        <f t="shared" si="0"/>
        <v>0</v>
      </c>
      <c r="E51" s="174">
        <f t="shared" si="0"/>
        <v>0</v>
      </c>
      <c r="F51" s="211"/>
      <c r="G51" s="174"/>
      <c r="H51" s="212"/>
      <c r="I51" s="211"/>
      <c r="J51" s="174"/>
      <c r="K51" s="212"/>
      <c r="L51" s="211"/>
      <c r="M51" s="174"/>
      <c r="N51" s="212"/>
      <c r="P51" s="232"/>
      <c r="Q51" s="232" t="s">
        <v>387</v>
      </c>
      <c r="R51" s="232"/>
    </row>
    <row r="52" spans="2:22" ht="31.5" x14ac:dyDescent="0.2">
      <c r="B52" s="241">
        <v>34</v>
      </c>
      <c r="C52" s="242" t="s">
        <v>441</v>
      </c>
      <c r="D52" s="174">
        <f t="shared" si="0"/>
        <v>0</v>
      </c>
      <c r="E52" s="174">
        <f t="shared" si="0"/>
        <v>0</v>
      </c>
      <c r="F52" s="211"/>
      <c r="G52" s="174"/>
      <c r="H52" s="212"/>
      <c r="I52" s="211"/>
      <c r="J52" s="174"/>
      <c r="K52" s="212"/>
      <c r="L52" s="211"/>
      <c r="M52" s="174"/>
      <c r="N52" s="212"/>
      <c r="P52" s="484" t="s">
        <v>82</v>
      </c>
      <c r="Q52" s="492" t="s">
        <v>236</v>
      </c>
      <c r="R52" s="492" t="s">
        <v>427</v>
      </c>
    </row>
    <row r="53" spans="2:22" x14ac:dyDescent="0.2">
      <c r="B53" s="241">
        <v>35</v>
      </c>
      <c r="C53" s="242" t="s">
        <v>483</v>
      </c>
      <c r="D53" s="174">
        <f t="shared" si="0"/>
        <v>0</v>
      </c>
      <c r="E53" s="174">
        <f t="shared" si="0"/>
        <v>0</v>
      </c>
      <c r="F53" s="211"/>
      <c r="G53" s="174"/>
      <c r="H53" s="212"/>
      <c r="I53" s="211"/>
      <c r="J53" s="174"/>
      <c r="K53" s="212"/>
      <c r="L53" s="211"/>
      <c r="M53" s="174"/>
      <c r="N53" s="212"/>
      <c r="P53" s="493">
        <v>1</v>
      </c>
      <c r="Q53" s="494" t="s">
        <v>429</v>
      </c>
      <c r="R53" s="484"/>
    </row>
    <row r="54" spans="2:22" x14ac:dyDescent="0.2">
      <c r="B54" s="241">
        <v>36</v>
      </c>
      <c r="C54" s="242" t="s">
        <v>443</v>
      </c>
      <c r="D54" s="174">
        <f t="shared" si="0"/>
        <v>0</v>
      </c>
      <c r="E54" s="174">
        <f t="shared" si="0"/>
        <v>0</v>
      </c>
      <c r="F54" s="211"/>
      <c r="G54" s="174"/>
      <c r="H54" s="212"/>
      <c r="I54" s="211"/>
      <c r="J54" s="174"/>
      <c r="K54" s="212"/>
      <c r="L54" s="211"/>
      <c r="M54" s="174"/>
      <c r="N54" s="212"/>
      <c r="P54" s="493">
        <v>2</v>
      </c>
      <c r="Q54" s="494" t="s">
        <v>430</v>
      </c>
      <c r="R54" s="484"/>
    </row>
    <row r="55" spans="2:22" ht="47.25" x14ac:dyDescent="0.2">
      <c r="B55" s="245">
        <v>37</v>
      </c>
      <c r="C55" s="242" t="s">
        <v>484</v>
      </c>
      <c r="D55" s="174">
        <f t="shared" si="0"/>
        <v>0</v>
      </c>
      <c r="E55" s="174">
        <f t="shared" si="0"/>
        <v>0</v>
      </c>
      <c r="F55" s="211"/>
      <c r="G55" s="174"/>
      <c r="H55" s="212"/>
      <c r="I55" s="211"/>
      <c r="J55" s="174"/>
      <c r="K55" s="212"/>
      <c r="L55" s="211"/>
      <c r="M55" s="174"/>
      <c r="N55" s="212"/>
      <c r="P55" s="493">
        <v>3</v>
      </c>
      <c r="Q55" s="494" t="s">
        <v>431</v>
      </c>
      <c r="R55" s="484"/>
    </row>
    <row r="56" spans="2:22" ht="47.25" x14ac:dyDescent="0.2">
      <c r="B56" s="241">
        <v>38</v>
      </c>
      <c r="C56" s="242" t="s">
        <v>444</v>
      </c>
      <c r="D56" s="174">
        <f t="shared" si="0"/>
        <v>0</v>
      </c>
      <c r="E56" s="174">
        <f t="shared" si="0"/>
        <v>0</v>
      </c>
      <c r="F56" s="211"/>
      <c r="G56" s="174"/>
      <c r="H56" s="212"/>
      <c r="I56" s="211"/>
      <c r="J56" s="174"/>
      <c r="K56" s="212"/>
      <c r="L56" s="211"/>
      <c r="M56" s="174"/>
      <c r="N56" s="212"/>
      <c r="P56" s="493">
        <v>4</v>
      </c>
      <c r="Q56" s="494" t="s">
        <v>432</v>
      </c>
      <c r="R56" s="484"/>
    </row>
    <row r="57" spans="2:22" ht="47.25" x14ac:dyDescent="0.2">
      <c r="B57" s="241">
        <v>39</v>
      </c>
      <c r="C57" s="242" t="s">
        <v>445</v>
      </c>
      <c r="D57" s="174">
        <f t="shared" si="0"/>
        <v>0</v>
      </c>
      <c r="E57" s="174">
        <f t="shared" si="0"/>
        <v>0</v>
      </c>
      <c r="F57" s="211"/>
      <c r="G57" s="174"/>
      <c r="H57" s="212"/>
      <c r="I57" s="211"/>
      <c r="J57" s="174"/>
      <c r="K57" s="212"/>
      <c r="L57" s="211"/>
      <c r="M57" s="174"/>
      <c r="N57" s="212"/>
      <c r="P57" s="493">
        <v>5</v>
      </c>
      <c r="Q57" s="494" t="s">
        <v>434</v>
      </c>
      <c r="R57" s="484"/>
    </row>
    <row r="58" spans="2:22" x14ac:dyDescent="0.2">
      <c r="B58" s="245">
        <v>40</v>
      </c>
      <c r="C58" s="242" t="s">
        <v>446</v>
      </c>
      <c r="D58" s="174">
        <f t="shared" si="0"/>
        <v>0</v>
      </c>
      <c r="E58" s="174">
        <f t="shared" si="0"/>
        <v>0</v>
      </c>
      <c r="F58" s="211"/>
      <c r="G58" s="174"/>
      <c r="H58" s="212"/>
      <c r="I58" s="211"/>
      <c r="J58" s="174"/>
      <c r="K58" s="212"/>
      <c r="L58" s="211"/>
      <c r="M58" s="174"/>
      <c r="N58" s="212"/>
      <c r="P58" s="493">
        <v>6</v>
      </c>
      <c r="Q58" s="494" t="s">
        <v>436</v>
      </c>
      <c r="R58" s="484"/>
    </row>
    <row r="59" spans="2:22" x14ac:dyDescent="0.2">
      <c r="B59" s="241">
        <v>41</v>
      </c>
      <c r="C59" s="242" t="s">
        <v>447</v>
      </c>
      <c r="D59" s="174">
        <f t="shared" si="0"/>
        <v>0</v>
      </c>
      <c r="E59" s="174">
        <f t="shared" si="0"/>
        <v>0</v>
      </c>
      <c r="F59" s="211"/>
      <c r="G59" s="174"/>
      <c r="H59" s="212"/>
      <c r="I59" s="211"/>
      <c r="J59" s="174"/>
      <c r="K59" s="212"/>
      <c r="L59" s="211"/>
      <c r="M59" s="174"/>
      <c r="N59" s="212"/>
      <c r="P59" s="493">
        <v>7</v>
      </c>
      <c r="Q59" s="494" t="s">
        <v>438</v>
      </c>
      <c r="R59" s="484"/>
    </row>
    <row r="60" spans="2:22" x14ac:dyDescent="0.2">
      <c r="B60" s="241">
        <v>42</v>
      </c>
      <c r="C60" s="242" t="s">
        <v>485</v>
      </c>
      <c r="D60" s="174">
        <f t="shared" si="0"/>
        <v>0</v>
      </c>
      <c r="E60" s="174">
        <f t="shared" si="0"/>
        <v>0</v>
      </c>
      <c r="F60" s="211"/>
      <c r="G60" s="174"/>
      <c r="H60" s="212"/>
      <c r="I60" s="211"/>
      <c r="J60" s="174"/>
      <c r="K60" s="212"/>
      <c r="L60" s="211"/>
      <c r="M60" s="174"/>
      <c r="N60" s="212"/>
      <c r="P60" s="493">
        <v>8</v>
      </c>
      <c r="Q60" s="494" t="s">
        <v>439</v>
      </c>
      <c r="R60" s="484"/>
    </row>
    <row r="61" spans="2:22" x14ac:dyDescent="0.2">
      <c r="B61" s="241">
        <v>43</v>
      </c>
      <c r="C61" s="242" t="s">
        <v>486</v>
      </c>
      <c r="D61" s="174">
        <f t="shared" si="0"/>
        <v>0</v>
      </c>
      <c r="E61" s="174">
        <f t="shared" si="0"/>
        <v>0</v>
      </c>
      <c r="F61" s="211"/>
      <c r="G61" s="174"/>
      <c r="H61" s="212"/>
      <c r="I61" s="211"/>
      <c r="J61" s="174"/>
      <c r="K61" s="212"/>
      <c r="L61" s="211"/>
      <c r="M61" s="174"/>
      <c r="N61" s="212"/>
      <c r="P61" s="493">
        <v>9</v>
      </c>
      <c r="Q61" s="494" t="s">
        <v>440</v>
      </c>
      <c r="R61" s="484"/>
    </row>
    <row r="62" spans="2:22" x14ac:dyDescent="0.2">
      <c r="B62" s="241">
        <v>44</v>
      </c>
      <c r="C62" s="242" t="s">
        <v>487</v>
      </c>
      <c r="D62" s="174">
        <f t="shared" si="0"/>
        <v>0</v>
      </c>
      <c r="E62" s="174">
        <f t="shared" si="0"/>
        <v>0</v>
      </c>
      <c r="F62" s="211"/>
      <c r="G62" s="174"/>
      <c r="H62" s="212"/>
      <c r="I62" s="211"/>
      <c r="J62" s="174"/>
      <c r="K62" s="212"/>
      <c r="L62" s="211"/>
      <c r="M62" s="174"/>
      <c r="N62" s="212"/>
      <c r="P62" s="495"/>
      <c r="Q62" s="496" t="s">
        <v>395</v>
      </c>
      <c r="R62" s="492">
        <f>SUM(R53:R61)</f>
        <v>0</v>
      </c>
    </row>
    <row r="63" spans="2:22" x14ac:dyDescent="0.2">
      <c r="B63" s="241">
        <v>45</v>
      </c>
      <c r="C63" s="242" t="s">
        <v>448</v>
      </c>
      <c r="D63" s="174">
        <f t="shared" si="0"/>
        <v>0</v>
      </c>
      <c r="E63" s="174">
        <f t="shared" si="0"/>
        <v>0</v>
      </c>
      <c r="F63" s="211"/>
      <c r="G63" s="174"/>
      <c r="H63" s="212"/>
      <c r="I63" s="211"/>
      <c r="J63" s="174"/>
      <c r="K63" s="212"/>
      <c r="L63" s="211"/>
      <c r="M63" s="174"/>
      <c r="N63" s="212"/>
    </row>
    <row r="64" spans="2:22" x14ac:dyDescent="0.2">
      <c r="B64" s="241">
        <v>46</v>
      </c>
      <c r="C64" s="242" t="s">
        <v>449</v>
      </c>
      <c r="D64" s="174">
        <f t="shared" si="0"/>
        <v>0</v>
      </c>
      <c r="E64" s="174">
        <f t="shared" si="0"/>
        <v>0</v>
      </c>
      <c r="F64" s="211"/>
      <c r="G64" s="174"/>
      <c r="H64" s="212"/>
      <c r="I64" s="211"/>
      <c r="J64" s="174"/>
      <c r="K64" s="212"/>
      <c r="L64" s="211"/>
      <c r="M64" s="174"/>
      <c r="N64" s="212"/>
      <c r="P64" s="126"/>
      <c r="Q64" s="126" t="s">
        <v>4</v>
      </c>
      <c r="R64" s="235"/>
      <c r="S64" s="235"/>
      <c r="T64" s="236"/>
      <c r="U64" s="236"/>
      <c r="V64" s="236"/>
    </row>
    <row r="65" spans="1:22" x14ac:dyDescent="0.2">
      <c r="B65" s="241">
        <v>47</v>
      </c>
      <c r="C65" s="242" t="s">
        <v>450</v>
      </c>
      <c r="D65" s="174">
        <f t="shared" si="0"/>
        <v>0</v>
      </c>
      <c r="E65" s="174">
        <f t="shared" si="0"/>
        <v>0</v>
      </c>
      <c r="F65" s="211"/>
      <c r="G65" s="174"/>
      <c r="H65" s="212"/>
      <c r="I65" s="211"/>
      <c r="J65" s="174"/>
      <c r="K65" s="212"/>
      <c r="L65" s="211"/>
      <c r="M65" s="174"/>
      <c r="N65" s="212"/>
      <c r="P65" s="126"/>
      <c r="Q65" s="126"/>
      <c r="R65" s="207" t="s">
        <v>397</v>
      </c>
      <c r="S65" s="207"/>
      <c r="T65" s="208" t="s">
        <v>80</v>
      </c>
      <c r="U65" s="208"/>
      <c r="V65" s="208"/>
    </row>
    <row r="66" spans="1:22" x14ac:dyDescent="0.2">
      <c r="B66" s="241">
        <v>48</v>
      </c>
      <c r="C66" s="242" t="s">
        <v>451</v>
      </c>
      <c r="D66" s="174">
        <f t="shared" si="0"/>
        <v>0</v>
      </c>
      <c r="E66" s="174">
        <f t="shared" si="0"/>
        <v>0</v>
      </c>
      <c r="F66" s="211"/>
      <c r="G66" s="174"/>
      <c r="H66" s="212"/>
      <c r="I66" s="211"/>
      <c r="J66" s="174"/>
      <c r="K66" s="212"/>
      <c r="L66" s="211"/>
      <c r="M66" s="174"/>
      <c r="N66" s="212"/>
      <c r="P66" s="126"/>
      <c r="Q66" s="126" t="s">
        <v>5</v>
      </c>
      <c r="R66" s="235"/>
      <c r="S66" s="235"/>
      <c r="T66" s="236"/>
      <c r="U66" s="236"/>
      <c r="V66" s="236"/>
    </row>
    <row r="67" spans="1:22" x14ac:dyDescent="0.2">
      <c r="B67" s="241">
        <v>49</v>
      </c>
      <c r="C67" s="242" t="s">
        <v>452</v>
      </c>
      <c r="D67" s="174">
        <f t="shared" si="0"/>
        <v>0</v>
      </c>
      <c r="E67" s="174">
        <f t="shared" si="0"/>
        <v>0</v>
      </c>
      <c r="F67" s="211"/>
      <c r="G67" s="174"/>
      <c r="H67" s="212"/>
      <c r="I67" s="211"/>
      <c r="J67" s="174"/>
      <c r="K67" s="212"/>
      <c r="L67" s="211"/>
      <c r="M67" s="174"/>
      <c r="N67" s="212"/>
      <c r="P67" s="126"/>
      <c r="Q67" s="126" t="s">
        <v>6</v>
      </c>
      <c r="R67" s="207" t="s">
        <v>397</v>
      </c>
      <c r="S67" s="207"/>
      <c r="T67" s="208" t="s">
        <v>80</v>
      </c>
      <c r="U67" s="208"/>
      <c r="V67" s="208"/>
    </row>
    <row r="68" spans="1:22" x14ac:dyDescent="0.2">
      <c r="B68" s="245">
        <v>50</v>
      </c>
      <c r="C68" s="242" t="s">
        <v>453</v>
      </c>
      <c r="D68" s="174">
        <f t="shared" si="0"/>
        <v>0</v>
      </c>
      <c r="E68" s="174">
        <f t="shared" si="0"/>
        <v>0</v>
      </c>
      <c r="F68" s="211"/>
      <c r="G68" s="174"/>
      <c r="H68" s="212"/>
      <c r="I68" s="211"/>
      <c r="J68" s="174"/>
      <c r="K68" s="212"/>
      <c r="L68" s="211"/>
      <c r="M68" s="174"/>
      <c r="N68" s="212"/>
      <c r="P68" s="209"/>
      <c r="Q68" s="209" t="s">
        <v>7</v>
      </c>
      <c r="R68" s="236"/>
      <c r="S68" s="236"/>
      <c r="T68" s="236"/>
      <c r="U68" s="236"/>
      <c r="V68" s="236"/>
    </row>
    <row r="69" spans="1:22" x14ac:dyDescent="0.2">
      <c r="B69" s="245">
        <v>51</v>
      </c>
      <c r="C69" s="242" t="s">
        <v>454</v>
      </c>
      <c r="D69" s="174">
        <f t="shared" si="0"/>
        <v>0</v>
      </c>
      <c r="E69" s="174">
        <f t="shared" si="0"/>
        <v>0</v>
      </c>
      <c r="F69" s="211"/>
      <c r="G69" s="174"/>
      <c r="H69" s="212"/>
      <c r="I69" s="211"/>
      <c r="J69" s="174"/>
      <c r="K69" s="212"/>
      <c r="L69" s="211"/>
      <c r="M69" s="174"/>
      <c r="N69" s="212"/>
      <c r="P69" s="232"/>
      <c r="Q69" s="232"/>
      <c r="R69" s="232"/>
      <c r="S69" s="232"/>
      <c r="T69" s="208" t="s">
        <v>80</v>
      </c>
      <c r="U69" s="208"/>
      <c r="V69" s="208"/>
    </row>
    <row r="70" spans="1:22" ht="47.25" x14ac:dyDescent="0.2">
      <c r="B70" s="245">
        <v>52</v>
      </c>
      <c r="C70" s="242" t="s">
        <v>488</v>
      </c>
      <c r="D70" s="174">
        <f t="shared" si="0"/>
        <v>0</v>
      </c>
      <c r="E70" s="174">
        <f t="shared" si="0"/>
        <v>0</v>
      </c>
      <c r="F70" s="211"/>
      <c r="G70" s="174"/>
      <c r="H70" s="212"/>
      <c r="I70" s="211"/>
      <c r="J70" s="174"/>
      <c r="K70" s="212"/>
      <c r="L70" s="211"/>
      <c r="M70" s="174"/>
      <c r="N70" s="212"/>
    </row>
    <row r="71" spans="1:22" ht="31.5" x14ac:dyDescent="0.2">
      <c r="B71" s="200">
        <v>53</v>
      </c>
      <c r="C71" s="199" t="s">
        <v>489</v>
      </c>
      <c r="D71" s="220">
        <f t="shared" si="0"/>
        <v>0</v>
      </c>
      <c r="E71" s="220">
        <f t="shared" si="0"/>
        <v>0</v>
      </c>
      <c r="F71" s="221"/>
      <c r="G71" s="220"/>
      <c r="H71" s="222"/>
      <c r="I71" s="221"/>
      <c r="J71" s="220"/>
      <c r="K71" s="222"/>
      <c r="L71" s="221"/>
      <c r="M71" s="220"/>
      <c r="N71" s="222"/>
    </row>
    <row r="72" spans="1:22" x14ac:dyDescent="0.2">
      <c r="B72" s="200">
        <v>54</v>
      </c>
      <c r="C72" s="199" t="s">
        <v>457</v>
      </c>
      <c r="D72" s="220">
        <f t="shared" si="0"/>
        <v>0</v>
      </c>
      <c r="E72" s="220">
        <f t="shared" si="0"/>
        <v>0</v>
      </c>
      <c r="F72" s="221"/>
      <c r="G72" s="220"/>
      <c r="H72" s="222"/>
      <c r="I72" s="221"/>
      <c r="J72" s="220"/>
      <c r="K72" s="222"/>
      <c r="L72" s="221"/>
      <c r="M72" s="220"/>
      <c r="N72" s="222"/>
    </row>
    <row r="73" spans="1:22" x14ac:dyDescent="0.2">
      <c r="B73" s="200">
        <v>55</v>
      </c>
      <c r="C73" s="199" t="s">
        <v>459</v>
      </c>
      <c r="D73" s="220">
        <f t="shared" si="0"/>
        <v>0</v>
      </c>
      <c r="E73" s="220">
        <f t="shared" si="0"/>
        <v>0</v>
      </c>
      <c r="F73" s="221"/>
      <c r="G73" s="220"/>
      <c r="H73" s="222"/>
      <c r="I73" s="221"/>
      <c r="J73" s="220"/>
      <c r="K73" s="222"/>
      <c r="L73" s="221"/>
      <c r="M73" s="220"/>
      <c r="N73" s="222"/>
    </row>
    <row r="74" spans="1:22" x14ac:dyDescent="0.2">
      <c r="B74" s="200">
        <v>56</v>
      </c>
      <c r="C74" s="199" t="s">
        <v>490</v>
      </c>
      <c r="D74" s="220">
        <f t="shared" si="0"/>
        <v>0</v>
      </c>
      <c r="E74" s="220">
        <f t="shared" si="0"/>
        <v>0</v>
      </c>
      <c r="F74" s="221"/>
      <c r="G74" s="220"/>
      <c r="H74" s="222"/>
      <c r="I74" s="221"/>
      <c r="J74" s="220"/>
      <c r="K74" s="222"/>
      <c r="L74" s="221"/>
      <c r="M74" s="220"/>
      <c r="N74" s="222"/>
    </row>
    <row r="75" spans="1:22" x14ac:dyDescent="0.2">
      <c r="B75" s="213">
        <v>57</v>
      </c>
      <c r="C75" s="214" t="s">
        <v>455</v>
      </c>
      <c r="D75" s="219">
        <f t="shared" si="0"/>
        <v>0</v>
      </c>
      <c r="E75" s="219">
        <f t="shared" si="0"/>
        <v>0</v>
      </c>
      <c r="F75" s="215"/>
      <c r="G75" s="219"/>
      <c r="H75" s="215"/>
      <c r="I75" s="215"/>
      <c r="J75" s="219"/>
      <c r="K75" s="215"/>
      <c r="L75" s="215"/>
      <c r="M75" s="219"/>
      <c r="N75" s="215"/>
    </row>
    <row r="76" spans="1:22" ht="47.25" x14ac:dyDescent="0.2">
      <c r="B76" s="200">
        <v>58</v>
      </c>
      <c r="C76" s="199" t="s">
        <v>456</v>
      </c>
      <c r="D76" s="220">
        <f t="shared" si="0"/>
        <v>0</v>
      </c>
      <c r="E76" s="220">
        <f t="shared" si="0"/>
        <v>0</v>
      </c>
      <c r="F76" s="221"/>
      <c r="G76" s="220"/>
      <c r="H76" s="222"/>
      <c r="I76" s="221"/>
      <c r="J76" s="220"/>
      <c r="K76" s="222"/>
      <c r="L76" s="221"/>
      <c r="M76" s="220"/>
      <c r="N76" s="222"/>
    </row>
    <row r="77" spans="1:22" ht="31.5" x14ac:dyDescent="0.2">
      <c r="B77" s="241">
        <v>59</v>
      </c>
      <c r="C77" s="242" t="s">
        <v>521</v>
      </c>
      <c r="D77" s="174">
        <f t="shared" si="0"/>
        <v>0</v>
      </c>
      <c r="E77" s="174">
        <f t="shared" si="0"/>
        <v>0</v>
      </c>
      <c r="F77" s="211"/>
      <c r="G77" s="174"/>
      <c r="H77" s="212"/>
      <c r="I77" s="211"/>
      <c r="J77" s="174"/>
      <c r="K77" s="212"/>
      <c r="L77" s="211"/>
      <c r="M77" s="174"/>
      <c r="N77" s="212"/>
    </row>
    <row r="78" spans="1:22" ht="31.5" x14ac:dyDescent="0.2">
      <c r="B78" s="241">
        <v>60</v>
      </c>
      <c r="C78" s="242" t="s">
        <v>522</v>
      </c>
      <c r="D78" s="174">
        <f t="shared" si="0"/>
        <v>0</v>
      </c>
      <c r="E78" s="174">
        <f t="shared" si="0"/>
        <v>0</v>
      </c>
      <c r="F78" s="211"/>
      <c r="G78" s="174"/>
      <c r="H78" s="212"/>
      <c r="I78" s="211"/>
      <c r="J78" s="174"/>
      <c r="K78" s="212"/>
      <c r="L78" s="211"/>
      <c r="M78" s="174"/>
      <c r="N78" s="212"/>
    </row>
    <row r="79" spans="1:22" s="232" customFormat="1" hidden="1" x14ac:dyDescent="0.2">
      <c r="A79" s="230"/>
      <c r="B79" s="239"/>
      <c r="C79" s="218"/>
      <c r="D79" s="174">
        <f t="shared" si="0"/>
        <v>0</v>
      </c>
      <c r="E79" s="174">
        <f t="shared" si="0"/>
        <v>0</v>
      </c>
      <c r="F79" s="211"/>
      <c r="G79" s="174"/>
      <c r="H79" s="212"/>
      <c r="I79" s="211"/>
      <c r="J79" s="174"/>
      <c r="K79" s="212"/>
      <c r="L79" s="211"/>
      <c r="M79" s="174"/>
      <c r="N79" s="212"/>
      <c r="P79" s="126"/>
    </row>
    <row r="80" spans="1:22" s="232" customFormat="1" hidden="1" x14ac:dyDescent="0.2">
      <c r="A80" s="230"/>
      <c r="B80" s="241"/>
      <c r="C80" s="242"/>
      <c r="D80" s="174">
        <f t="shared" si="0"/>
        <v>0</v>
      </c>
      <c r="E80" s="174">
        <f t="shared" si="0"/>
        <v>0</v>
      </c>
      <c r="F80" s="211"/>
      <c r="G80" s="174"/>
      <c r="H80" s="212"/>
      <c r="I80" s="211"/>
      <c r="J80" s="174"/>
      <c r="K80" s="212"/>
      <c r="L80" s="211"/>
      <c r="M80" s="174"/>
      <c r="N80" s="212"/>
      <c r="P80" s="126"/>
    </row>
    <row r="81" spans="2:14" hidden="1" x14ac:dyDescent="0.2">
      <c r="B81" s="241"/>
      <c r="C81" s="242"/>
      <c r="D81" s="174">
        <f t="shared" si="0"/>
        <v>0</v>
      </c>
      <c r="E81" s="174">
        <f t="shared" si="0"/>
        <v>0</v>
      </c>
      <c r="F81" s="211"/>
      <c r="G81" s="174"/>
      <c r="H81" s="212"/>
      <c r="I81" s="211"/>
      <c r="J81" s="174"/>
      <c r="K81" s="212"/>
      <c r="L81" s="211"/>
      <c r="M81" s="174"/>
      <c r="N81" s="212"/>
    </row>
    <row r="82" spans="2:14" hidden="1" x14ac:dyDescent="0.2">
      <c r="B82" s="241"/>
      <c r="C82" s="242"/>
      <c r="D82" s="174">
        <f t="shared" si="0"/>
        <v>0</v>
      </c>
      <c r="E82" s="174">
        <f t="shared" si="0"/>
        <v>0</v>
      </c>
      <c r="F82" s="211"/>
      <c r="G82" s="174"/>
      <c r="H82" s="212"/>
      <c r="I82" s="211"/>
      <c r="J82" s="174"/>
      <c r="K82" s="212"/>
      <c r="L82" s="211"/>
      <c r="M82" s="174"/>
      <c r="N82" s="212"/>
    </row>
    <row r="83" spans="2:14" hidden="1" x14ac:dyDescent="0.2">
      <c r="B83" s="241"/>
      <c r="C83" s="242"/>
      <c r="D83" s="174">
        <f t="shared" ref="D83:D87" si="1">F83+I83+L83</f>
        <v>0</v>
      </c>
      <c r="E83" s="174">
        <f t="shared" ref="E83:E87" si="2">G83+J83+M83</f>
        <v>0</v>
      </c>
      <c r="F83" s="211"/>
      <c r="G83" s="174"/>
      <c r="H83" s="212"/>
      <c r="I83" s="211"/>
      <c r="J83" s="174"/>
      <c r="K83" s="212"/>
      <c r="L83" s="211"/>
      <c r="M83" s="174"/>
      <c r="N83" s="212"/>
    </row>
    <row r="84" spans="2:14" hidden="1" x14ac:dyDescent="0.2">
      <c r="B84" s="241"/>
      <c r="C84" s="242"/>
      <c r="D84" s="174">
        <f t="shared" si="1"/>
        <v>0</v>
      </c>
      <c r="E84" s="174">
        <f t="shared" si="2"/>
        <v>0</v>
      </c>
      <c r="F84" s="211"/>
      <c r="G84" s="174"/>
      <c r="H84" s="212"/>
      <c r="I84" s="211"/>
      <c r="J84" s="174"/>
      <c r="K84" s="212"/>
      <c r="L84" s="211"/>
      <c r="M84" s="174"/>
      <c r="N84" s="212"/>
    </row>
    <row r="85" spans="2:14" hidden="1" x14ac:dyDescent="0.2">
      <c r="B85" s="241"/>
      <c r="C85" s="242"/>
      <c r="D85" s="174">
        <f t="shared" si="1"/>
        <v>0</v>
      </c>
      <c r="E85" s="174">
        <f t="shared" si="2"/>
        <v>0</v>
      </c>
      <c r="F85" s="211"/>
      <c r="G85" s="174"/>
      <c r="H85" s="212"/>
      <c r="I85" s="211"/>
      <c r="J85" s="174"/>
      <c r="K85" s="212"/>
      <c r="L85" s="211"/>
      <c r="M85" s="174"/>
      <c r="N85" s="212"/>
    </row>
    <row r="86" spans="2:14" hidden="1" x14ac:dyDescent="0.2">
      <c r="B86" s="241"/>
      <c r="C86" s="242"/>
      <c r="D86" s="174">
        <f t="shared" si="1"/>
        <v>0</v>
      </c>
      <c r="E86" s="174">
        <f t="shared" si="2"/>
        <v>0</v>
      </c>
      <c r="F86" s="211"/>
      <c r="G86" s="174"/>
      <c r="H86" s="212"/>
      <c r="I86" s="211"/>
      <c r="J86" s="174"/>
      <c r="K86" s="212"/>
      <c r="L86" s="211"/>
      <c r="M86" s="174"/>
      <c r="N86" s="212"/>
    </row>
    <row r="87" spans="2:14" hidden="1" x14ac:dyDescent="0.2">
      <c r="B87" s="241"/>
      <c r="C87" s="242"/>
      <c r="D87" s="174">
        <f t="shared" si="1"/>
        <v>0</v>
      </c>
      <c r="E87" s="174">
        <f t="shared" si="2"/>
        <v>0</v>
      </c>
      <c r="F87" s="211"/>
      <c r="G87" s="174"/>
      <c r="H87" s="212"/>
      <c r="I87" s="211"/>
      <c r="J87" s="174"/>
      <c r="K87" s="212"/>
      <c r="L87" s="211"/>
      <c r="M87" s="174"/>
      <c r="N87" s="212"/>
    </row>
    <row r="88" spans="2:14" x14ac:dyDescent="0.2">
      <c r="B88" s="237"/>
      <c r="C88" s="216" t="s">
        <v>101</v>
      </c>
      <c r="D88" s="243">
        <f t="shared" ref="D88:N88" si="3">SUM(D19:D82)</f>
        <v>0</v>
      </c>
      <c r="E88" s="243">
        <f t="shared" si="3"/>
        <v>0</v>
      </c>
      <c r="F88" s="244">
        <f t="shared" si="3"/>
        <v>0</v>
      </c>
      <c r="G88" s="243">
        <f t="shared" si="3"/>
        <v>0</v>
      </c>
      <c r="H88" s="244">
        <f t="shared" si="3"/>
        <v>0</v>
      </c>
      <c r="I88" s="244">
        <f t="shared" si="3"/>
        <v>0</v>
      </c>
      <c r="J88" s="243">
        <f t="shared" si="3"/>
        <v>0</v>
      </c>
      <c r="K88" s="244">
        <f t="shared" si="3"/>
        <v>0</v>
      </c>
      <c r="L88" s="244">
        <f t="shared" si="3"/>
        <v>0</v>
      </c>
      <c r="M88" s="243">
        <f t="shared" si="3"/>
        <v>0</v>
      </c>
      <c r="N88" s="244">
        <f t="shared" si="3"/>
        <v>0</v>
      </c>
    </row>
    <row r="89" spans="2:14" x14ac:dyDescent="0.2">
      <c r="B89" s="238"/>
      <c r="C89" s="217" t="s">
        <v>460</v>
      </c>
      <c r="D89" s="175"/>
      <c r="E89" s="175"/>
      <c r="F89" s="212"/>
      <c r="G89" s="175"/>
      <c r="H89" s="212"/>
      <c r="I89" s="212"/>
      <c r="J89" s="175"/>
      <c r="K89" s="212"/>
      <c r="L89" s="212"/>
      <c r="M89" s="175"/>
      <c r="N89" s="212"/>
    </row>
    <row r="90" spans="2:14" ht="54.75" customHeight="1" x14ac:dyDescent="0.2">
      <c r="B90" s="200"/>
      <c r="C90" s="199" t="s">
        <v>530</v>
      </c>
      <c r="D90" s="220">
        <f>D19+D20+D21+D39+D40+D71+D72+D73+D74+D76</f>
        <v>0</v>
      </c>
      <c r="E90" s="220">
        <f>E19+E20+E21+E39+E40+E71+E72+E73+E74+E76</f>
        <v>0</v>
      </c>
      <c r="F90" s="220">
        <f t="shared" ref="F90:N90" si="4">F19+F20+F21+F39+F40+F71+F72+F73+F74+F76</f>
        <v>0</v>
      </c>
      <c r="G90" s="220">
        <f t="shared" si="4"/>
        <v>0</v>
      </c>
      <c r="H90" s="220">
        <f t="shared" si="4"/>
        <v>0</v>
      </c>
      <c r="I90" s="220">
        <f t="shared" si="4"/>
        <v>0</v>
      </c>
      <c r="J90" s="220">
        <f t="shared" si="4"/>
        <v>0</v>
      </c>
      <c r="K90" s="220">
        <f t="shared" si="4"/>
        <v>0</v>
      </c>
      <c r="L90" s="220">
        <f t="shared" si="4"/>
        <v>0</v>
      </c>
      <c r="M90" s="220">
        <f t="shared" si="4"/>
        <v>0</v>
      </c>
      <c r="N90" s="220">
        <f t="shared" si="4"/>
        <v>0</v>
      </c>
    </row>
    <row r="91" spans="2:14" x14ac:dyDescent="0.2">
      <c r="B91" s="238"/>
      <c r="C91" s="218" t="s">
        <v>461</v>
      </c>
      <c r="D91" s="175">
        <f>D88-D90-D92</f>
        <v>0</v>
      </c>
      <c r="E91" s="175">
        <f t="shared" ref="E91:N91" si="5">E88-E90-E92</f>
        <v>0</v>
      </c>
      <c r="F91" s="212">
        <f t="shared" si="5"/>
        <v>0</v>
      </c>
      <c r="G91" s="175">
        <f t="shared" si="5"/>
        <v>0</v>
      </c>
      <c r="H91" s="212">
        <f t="shared" si="5"/>
        <v>0</v>
      </c>
      <c r="I91" s="212">
        <f t="shared" si="5"/>
        <v>0</v>
      </c>
      <c r="J91" s="175">
        <f t="shared" si="5"/>
        <v>0</v>
      </c>
      <c r="K91" s="212">
        <f t="shared" si="5"/>
        <v>0</v>
      </c>
      <c r="L91" s="212">
        <f t="shared" si="5"/>
        <v>0</v>
      </c>
      <c r="M91" s="175">
        <f t="shared" si="5"/>
        <v>0</v>
      </c>
      <c r="N91" s="212">
        <f t="shared" si="5"/>
        <v>0</v>
      </c>
    </row>
    <row r="92" spans="2:14" ht="31.5" x14ac:dyDescent="0.2">
      <c r="B92" s="213"/>
      <c r="C92" s="214" t="s">
        <v>531</v>
      </c>
      <c r="D92" s="219">
        <f>D75</f>
        <v>0</v>
      </c>
      <c r="E92" s="219">
        <f t="shared" ref="E92:N92" si="6">E75</f>
        <v>0</v>
      </c>
      <c r="F92" s="215">
        <f t="shared" si="6"/>
        <v>0</v>
      </c>
      <c r="G92" s="219">
        <f t="shared" si="6"/>
        <v>0</v>
      </c>
      <c r="H92" s="215">
        <f t="shared" si="6"/>
        <v>0</v>
      </c>
      <c r="I92" s="215">
        <f t="shared" si="6"/>
        <v>0</v>
      </c>
      <c r="J92" s="219">
        <f t="shared" si="6"/>
        <v>0</v>
      </c>
      <c r="K92" s="215">
        <f t="shared" si="6"/>
        <v>0</v>
      </c>
      <c r="L92" s="215">
        <f t="shared" si="6"/>
        <v>0</v>
      </c>
      <c r="M92" s="219">
        <f t="shared" si="6"/>
        <v>0</v>
      </c>
      <c r="N92" s="215">
        <f t="shared" si="6"/>
        <v>0</v>
      </c>
    </row>
  </sheetData>
  <protectedRanges>
    <protectedRange sqref="R68" name="Диапазон55_1"/>
    <protectedRange sqref="U64:V64 U66:V66 U68:V68" name="Диапазон53_1"/>
  </protectedRanges>
  <autoFilter ref="A18:V92"/>
  <mergeCells count="32">
    <mergeCell ref="P14:P17"/>
    <mergeCell ref="Q14:Q17"/>
    <mergeCell ref="R14:S14"/>
    <mergeCell ref="F15:H15"/>
    <mergeCell ref="I15:K15"/>
    <mergeCell ref="L15:N15"/>
    <mergeCell ref="R15:R17"/>
    <mergeCell ref="S15:S17"/>
    <mergeCell ref="F16:F17"/>
    <mergeCell ref="G16:G17"/>
    <mergeCell ref="I16:I17"/>
    <mergeCell ref="J16:J17"/>
    <mergeCell ref="K16:K17"/>
    <mergeCell ref="L16:L17"/>
    <mergeCell ref="M16:M17"/>
    <mergeCell ref="B7:N7"/>
    <mergeCell ref="B9:K9"/>
    <mergeCell ref="B10:K10"/>
    <mergeCell ref="H12:J12"/>
    <mergeCell ref="B14:B17"/>
    <mergeCell ref="C14:C17"/>
    <mergeCell ref="D14:D17"/>
    <mergeCell ref="E14:E17"/>
    <mergeCell ref="F14:N14"/>
    <mergeCell ref="H16:H17"/>
    <mergeCell ref="N16:N17"/>
    <mergeCell ref="B6:N6"/>
    <mergeCell ref="I1:N1"/>
    <mergeCell ref="I2:N2"/>
    <mergeCell ref="H3:K3"/>
    <mergeCell ref="B4:N4"/>
    <mergeCell ref="B5:N5"/>
  </mergeCells>
  <conditionalFormatting sqref="G16:G18 E14:E18 J16:J18 M16:M18 T14:T48 S15:S47 N76:N87 H76:I87 K76:L87 F76:F87 N16:N74 H16:I74 K16:L74 F14:F74">
    <cfRule type="cellIs" dxfId="4" priority="4" stopIfTrue="1" operator="equal">
      <formula>0</formula>
    </cfRule>
  </conditionalFormatting>
  <printOptions horizontalCentered="1"/>
  <pageMargins left="0.19685039370078741" right="0" top="0.39370078740157483" bottom="0.51181102362204722" header="0" footer="0"/>
  <pageSetup paperSize="9" scale="5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6"/>
  <sheetViews>
    <sheetView topLeftCell="A60" zoomScale="70" zoomScaleNormal="70" zoomScaleSheetLayoutView="75" workbookViewId="0">
      <selection activeCell="A19" sqref="A19:Q19"/>
    </sheetView>
  </sheetViews>
  <sheetFormatPr defaultColWidth="10.6640625" defaultRowHeight="15.75" x14ac:dyDescent="0.2"/>
  <cols>
    <col min="1" max="1" width="10.5" style="68" customWidth="1"/>
    <col min="2" max="2" width="52.83203125" style="49" customWidth="1"/>
    <col min="3" max="3" width="20.33203125" style="49" hidden="1" customWidth="1"/>
    <col min="4" max="4" width="21.83203125" style="69" hidden="1" customWidth="1"/>
    <col min="5" max="5" width="20.5" style="69" hidden="1" customWidth="1"/>
    <col min="6" max="6" width="18.5" style="69" hidden="1" customWidth="1"/>
    <col min="7" max="7" width="17.33203125" style="69" hidden="1" customWidth="1"/>
    <col min="8" max="8" width="20.33203125" style="49" customWidth="1"/>
    <col min="9" max="9" width="19.5" style="69" customWidth="1"/>
    <col min="10" max="10" width="18.5" style="69" customWidth="1"/>
    <col min="11" max="11" width="20.1640625" style="69" customWidth="1"/>
    <col min="12" max="12" width="21.1640625" style="69" customWidth="1"/>
    <col min="13" max="13" width="22.6640625" style="49" customWidth="1"/>
    <col min="14" max="14" width="20.6640625" style="69" customWidth="1"/>
    <col min="15" max="15" width="19.83203125" style="69" customWidth="1"/>
    <col min="16" max="16" width="20.33203125" style="69" customWidth="1"/>
    <col min="17" max="17" width="21.1640625" style="69" customWidth="1"/>
    <col min="18" max="16384" width="10.6640625" style="70"/>
  </cols>
  <sheetData>
    <row r="1" spans="1:17" ht="30" customHeight="1" x14ac:dyDescent="0.2">
      <c r="Q1" s="20" t="s">
        <v>71</v>
      </c>
    </row>
    <row r="2" spans="1:17" s="71" customFormat="1" ht="18.75" x14ac:dyDescent="0.2">
      <c r="A2" s="569" t="s">
        <v>70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1"/>
      <c r="Q2" s="1"/>
    </row>
    <row r="3" spans="1:17" s="71" customFormat="1" ht="18.75" x14ac:dyDescent="0.2">
      <c r="A3" s="569" t="s">
        <v>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1"/>
      <c r="Q3" s="1"/>
    </row>
    <row r="4" spans="1:17" s="71" customFormat="1" ht="18.75" x14ac:dyDescent="0.2">
      <c r="A4" s="569" t="s">
        <v>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1"/>
      <c r="Q4" s="1"/>
    </row>
    <row r="5" spans="1:17" s="71" customFormat="1" ht="18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71" customFormat="1" ht="18.75" x14ac:dyDescent="0.2">
      <c r="A6" s="570" t="s">
        <v>89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30"/>
      <c r="P6" s="30"/>
      <c r="Q6" s="30"/>
    </row>
    <row r="7" spans="1:17" s="71" customFormat="1" ht="18.75" x14ac:dyDescent="0.2">
      <c r="A7" s="1"/>
      <c r="B7" s="1"/>
      <c r="C7" s="31"/>
      <c r="D7" s="1"/>
      <c r="E7" s="1"/>
      <c r="G7" s="31"/>
      <c r="I7" s="1"/>
      <c r="J7" s="1"/>
      <c r="K7" s="1"/>
      <c r="L7" s="1"/>
      <c r="M7" s="31"/>
      <c r="N7" s="1"/>
      <c r="O7" s="1"/>
      <c r="P7" s="1"/>
      <c r="Q7" s="1"/>
    </row>
    <row r="8" spans="1:17" s="71" customFormat="1" ht="20.25" x14ac:dyDescent="0.3">
      <c r="A8" s="1"/>
      <c r="B8" s="1">
        <v>2019</v>
      </c>
      <c r="C8" s="32"/>
      <c r="D8" s="1"/>
      <c r="E8" s="1"/>
      <c r="F8" s="119" t="s">
        <v>90</v>
      </c>
      <c r="G8" s="118">
        <v>2019</v>
      </c>
      <c r="H8" s="116" t="s">
        <v>83</v>
      </c>
      <c r="I8" s="1"/>
      <c r="J8" s="1"/>
      <c r="K8" s="1"/>
      <c r="L8" s="1"/>
      <c r="M8" s="32"/>
      <c r="N8" s="1"/>
      <c r="O8" s="1"/>
      <c r="P8" s="1"/>
      <c r="Q8" s="1"/>
    </row>
    <row r="9" spans="1:17" s="71" customFormat="1" ht="6" customHeight="1" x14ac:dyDescent="0.2">
      <c r="A9" s="1"/>
      <c r="B9" s="1"/>
      <c r="C9" s="31"/>
      <c r="D9" s="1"/>
      <c r="E9" s="1"/>
      <c r="F9" s="1"/>
      <c r="G9" s="1"/>
      <c r="H9" s="31"/>
      <c r="I9" s="1"/>
      <c r="J9" s="1"/>
      <c r="K9" s="1"/>
      <c r="L9" s="1"/>
      <c r="M9" s="31"/>
      <c r="N9" s="1"/>
      <c r="O9" s="1"/>
      <c r="P9" s="1"/>
      <c r="Q9" s="1"/>
    </row>
    <row r="10" spans="1:17" s="71" customFormat="1" ht="18.75" x14ac:dyDescent="0.2">
      <c r="A10" s="33" t="s">
        <v>82</v>
      </c>
      <c r="B10" s="498">
        <v>520092</v>
      </c>
      <c r="C10" s="34" t="s">
        <v>561</v>
      </c>
      <c r="D10" s="34"/>
      <c r="E10" s="34"/>
      <c r="F10" s="34"/>
      <c r="G10" s="34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71" customFormat="1" ht="18.75" x14ac:dyDescent="0.2">
      <c r="A11" s="572" t="s">
        <v>1</v>
      </c>
      <c r="B11" s="572"/>
      <c r="C11" s="571" t="s">
        <v>2</v>
      </c>
      <c r="D11" s="571"/>
      <c r="E11" s="571"/>
      <c r="F11" s="571"/>
      <c r="G11" s="571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71" customFormat="1" x14ac:dyDescent="0.2">
      <c r="A12" s="36"/>
      <c r="B12" s="36"/>
      <c r="C12" s="36"/>
      <c r="D12" s="37"/>
      <c r="E12" s="37"/>
      <c r="F12" s="37"/>
      <c r="G12" s="37"/>
      <c r="H12" s="36"/>
      <c r="I12" s="37"/>
      <c r="J12" s="37"/>
      <c r="K12" s="37"/>
      <c r="L12" s="37"/>
      <c r="M12" s="36"/>
      <c r="N12" s="37"/>
      <c r="O12" s="37"/>
      <c r="P12" s="37"/>
      <c r="Q12" s="37"/>
    </row>
    <row r="13" spans="1:17" s="1" customFormat="1" ht="24" customHeight="1" thickBot="1" x14ac:dyDescent="0.25">
      <c r="B13" s="2"/>
      <c r="C13" s="2"/>
      <c r="D13" s="3"/>
      <c r="E13" s="3"/>
      <c r="F13" s="3"/>
      <c r="G13" s="3"/>
      <c r="H13" s="2"/>
      <c r="I13" s="3"/>
      <c r="J13" s="3"/>
      <c r="K13" s="3"/>
      <c r="L13" s="3"/>
      <c r="M13" s="2"/>
      <c r="N13" s="3"/>
      <c r="O13" s="3"/>
    </row>
    <row r="14" spans="1:17" s="71" customFormat="1" ht="16.5" thickBot="1" x14ac:dyDescent="0.25">
      <c r="A14" s="580" t="s">
        <v>3</v>
      </c>
      <c r="B14" s="577" t="s">
        <v>10</v>
      </c>
      <c r="C14" s="574" t="s">
        <v>79</v>
      </c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6"/>
    </row>
    <row r="15" spans="1:17" s="51" customFormat="1" ht="17.25" customHeight="1" thickBot="1" x14ac:dyDescent="0.25">
      <c r="A15" s="581"/>
      <c r="B15" s="578"/>
      <c r="C15" s="557" t="s">
        <v>25</v>
      </c>
      <c r="D15" s="557"/>
      <c r="E15" s="557"/>
      <c r="F15" s="557"/>
      <c r="G15" s="558"/>
      <c r="H15" s="557" t="s">
        <v>26</v>
      </c>
      <c r="I15" s="557"/>
      <c r="J15" s="557"/>
      <c r="K15" s="557"/>
      <c r="L15" s="558"/>
      <c r="M15" s="559" t="s">
        <v>12</v>
      </c>
      <c r="N15" s="557"/>
      <c r="O15" s="557"/>
      <c r="P15" s="557"/>
      <c r="Q15" s="558"/>
    </row>
    <row r="16" spans="1:17" s="51" customFormat="1" ht="58.5" customHeight="1" x14ac:dyDescent="0.2">
      <c r="A16" s="581"/>
      <c r="B16" s="578"/>
      <c r="C16" s="566" t="s">
        <v>11</v>
      </c>
      <c r="D16" s="567"/>
      <c r="E16" s="567" t="s">
        <v>14</v>
      </c>
      <c r="F16" s="567" t="s">
        <v>15</v>
      </c>
      <c r="G16" s="568" t="s">
        <v>12</v>
      </c>
      <c r="H16" s="563" t="s">
        <v>11</v>
      </c>
      <c r="I16" s="564"/>
      <c r="J16" s="564" t="s">
        <v>14</v>
      </c>
      <c r="K16" s="564" t="s">
        <v>15</v>
      </c>
      <c r="L16" s="561" t="s">
        <v>12</v>
      </c>
      <c r="M16" s="563" t="s">
        <v>11</v>
      </c>
      <c r="N16" s="564"/>
      <c r="O16" s="564" t="s">
        <v>14</v>
      </c>
      <c r="P16" s="564" t="s">
        <v>15</v>
      </c>
      <c r="Q16" s="585" t="s">
        <v>12</v>
      </c>
    </row>
    <row r="17" spans="1:25" s="51" customFormat="1" ht="96.75" customHeight="1" thickBot="1" x14ac:dyDescent="0.25">
      <c r="A17" s="582"/>
      <c r="B17" s="579"/>
      <c r="C17" s="72" t="s">
        <v>12</v>
      </c>
      <c r="D17" s="176" t="s">
        <v>13</v>
      </c>
      <c r="E17" s="565"/>
      <c r="F17" s="565"/>
      <c r="G17" s="562"/>
      <c r="H17" s="52" t="s">
        <v>12</v>
      </c>
      <c r="I17" s="176" t="s">
        <v>13</v>
      </c>
      <c r="J17" s="565"/>
      <c r="K17" s="565"/>
      <c r="L17" s="562"/>
      <c r="M17" s="52" t="s">
        <v>12</v>
      </c>
      <c r="N17" s="176" t="s">
        <v>13</v>
      </c>
      <c r="O17" s="565"/>
      <c r="P17" s="565"/>
      <c r="Q17" s="586"/>
    </row>
    <row r="18" spans="1:25" s="51" customFormat="1" ht="19.5" customHeight="1" thickBot="1" x14ac:dyDescent="0.25">
      <c r="A18" s="4">
        <v>1</v>
      </c>
      <c r="B18" s="53">
        <v>2</v>
      </c>
      <c r="C18" s="5">
        <v>3</v>
      </c>
      <c r="D18" s="21">
        <v>4</v>
      </c>
      <c r="E18" s="21">
        <v>5</v>
      </c>
      <c r="F18" s="21">
        <v>6</v>
      </c>
      <c r="G18" s="11" t="s">
        <v>72</v>
      </c>
      <c r="H18" s="5">
        <v>8</v>
      </c>
      <c r="I18" s="21">
        <v>9</v>
      </c>
      <c r="J18" s="21">
        <v>10</v>
      </c>
      <c r="K18" s="21">
        <v>11</v>
      </c>
      <c r="L18" s="11" t="s">
        <v>73</v>
      </c>
      <c r="M18" s="5" t="s">
        <v>74</v>
      </c>
      <c r="N18" s="21" t="s">
        <v>75</v>
      </c>
      <c r="O18" s="21" t="s">
        <v>76</v>
      </c>
      <c r="P18" s="21" t="s">
        <v>77</v>
      </c>
      <c r="Q18" s="22" t="s">
        <v>78</v>
      </c>
    </row>
    <row r="19" spans="1:25" s="51" customFormat="1" ht="19.5" customHeight="1" thickBot="1" x14ac:dyDescent="0.25">
      <c r="A19" s="587" t="s">
        <v>54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9"/>
    </row>
    <row r="20" spans="1:25" s="41" customFormat="1" ht="18.75" hidden="1" x14ac:dyDescent="0.2">
      <c r="A20" s="38">
        <v>1</v>
      </c>
      <c r="B20" s="39" t="s">
        <v>61</v>
      </c>
      <c r="C20" s="90"/>
      <c r="D20" s="100"/>
      <c r="E20" s="7" t="s">
        <v>64</v>
      </c>
      <c r="F20" s="7" t="s">
        <v>64</v>
      </c>
      <c r="G20" s="103">
        <f>C20</f>
        <v>0</v>
      </c>
      <c r="H20" s="184"/>
      <c r="I20" s="185"/>
      <c r="J20" s="179" t="s">
        <v>64</v>
      </c>
      <c r="K20" s="179" t="s">
        <v>64</v>
      </c>
      <c r="L20" s="186">
        <f>H20</f>
        <v>0</v>
      </c>
      <c r="M20" s="95">
        <f>C20+H20</f>
        <v>0</v>
      </c>
      <c r="N20" s="100">
        <f>D20+I20</f>
        <v>0</v>
      </c>
      <c r="O20" s="7" t="s">
        <v>64</v>
      </c>
      <c r="P20" s="7" t="s">
        <v>64</v>
      </c>
      <c r="Q20" s="103">
        <f>G20+L20</f>
        <v>0</v>
      </c>
      <c r="R20" s="40"/>
      <c r="S20" s="40"/>
      <c r="T20" s="40"/>
      <c r="U20" s="40"/>
      <c r="V20" s="40"/>
      <c r="W20" s="40"/>
      <c r="X20" s="40"/>
      <c r="Y20" s="40"/>
    </row>
    <row r="21" spans="1:25" s="41" customFormat="1" ht="18.75" hidden="1" x14ac:dyDescent="0.2">
      <c r="A21" s="42">
        <v>2</v>
      </c>
      <c r="B21" s="43" t="s">
        <v>29</v>
      </c>
      <c r="C21" s="91"/>
      <c r="D21" s="100"/>
      <c r="E21" s="9" t="s">
        <v>64</v>
      </c>
      <c r="F21" s="9" t="s">
        <v>64</v>
      </c>
      <c r="G21" s="104">
        <f t="shared" ref="G21:G47" si="0">C21</f>
        <v>0</v>
      </c>
      <c r="H21" s="91"/>
      <c r="I21" s="100"/>
      <c r="J21" s="9" t="s">
        <v>64</v>
      </c>
      <c r="K21" s="9" t="s">
        <v>64</v>
      </c>
      <c r="L21" s="104">
        <f t="shared" ref="L21:L47" si="1">H21</f>
        <v>0</v>
      </c>
      <c r="M21" s="96">
        <f t="shared" ref="M21:M47" si="2">C21+H21</f>
        <v>0</v>
      </c>
      <c r="N21" s="100">
        <f t="shared" ref="N21:N47" si="3">D21+I21</f>
        <v>0</v>
      </c>
      <c r="O21" s="9" t="s">
        <v>64</v>
      </c>
      <c r="P21" s="9" t="s">
        <v>64</v>
      </c>
      <c r="Q21" s="104">
        <f t="shared" ref="Q21:Q47" si="4">G21+L21</f>
        <v>0</v>
      </c>
      <c r="R21" s="40"/>
      <c r="S21" s="40"/>
      <c r="T21" s="40"/>
      <c r="U21" s="40"/>
      <c r="V21" s="40"/>
      <c r="W21" s="40"/>
      <c r="X21" s="40"/>
      <c r="Y21" s="40"/>
    </row>
    <row r="22" spans="1:25" s="41" customFormat="1" ht="18.75" hidden="1" x14ac:dyDescent="0.2">
      <c r="A22" s="42">
        <v>3</v>
      </c>
      <c r="B22" s="43" t="s">
        <v>30</v>
      </c>
      <c r="C22" s="91"/>
      <c r="D22" s="100"/>
      <c r="E22" s="9" t="s">
        <v>64</v>
      </c>
      <c r="F22" s="9" t="s">
        <v>64</v>
      </c>
      <c r="G22" s="104">
        <f t="shared" si="0"/>
        <v>0</v>
      </c>
      <c r="H22" s="91"/>
      <c r="I22" s="100"/>
      <c r="J22" s="9" t="s">
        <v>64</v>
      </c>
      <c r="K22" s="9" t="s">
        <v>64</v>
      </c>
      <c r="L22" s="104">
        <f t="shared" si="1"/>
        <v>0</v>
      </c>
      <c r="M22" s="96">
        <f t="shared" si="2"/>
        <v>0</v>
      </c>
      <c r="N22" s="100">
        <f t="shared" si="3"/>
        <v>0</v>
      </c>
      <c r="O22" s="9" t="s">
        <v>64</v>
      </c>
      <c r="P22" s="9" t="s">
        <v>64</v>
      </c>
      <c r="Q22" s="104">
        <f t="shared" si="4"/>
        <v>0</v>
      </c>
      <c r="R22" s="40"/>
      <c r="S22" s="40"/>
      <c r="T22" s="40"/>
      <c r="U22" s="40"/>
      <c r="V22" s="40"/>
      <c r="W22" s="40"/>
      <c r="X22" s="40"/>
      <c r="Y22" s="40"/>
    </row>
    <row r="23" spans="1:25" s="41" customFormat="1" ht="18.75" hidden="1" x14ac:dyDescent="0.2">
      <c r="A23" s="42">
        <v>4</v>
      </c>
      <c r="B23" s="43" t="s">
        <v>31</v>
      </c>
      <c r="C23" s="91"/>
      <c r="D23" s="100"/>
      <c r="E23" s="9" t="s">
        <v>64</v>
      </c>
      <c r="F23" s="9" t="s">
        <v>64</v>
      </c>
      <c r="G23" s="104">
        <f t="shared" si="0"/>
        <v>0</v>
      </c>
      <c r="H23" s="91"/>
      <c r="I23" s="100"/>
      <c r="J23" s="9" t="s">
        <v>64</v>
      </c>
      <c r="K23" s="9" t="s">
        <v>64</v>
      </c>
      <c r="L23" s="104">
        <f t="shared" si="1"/>
        <v>0</v>
      </c>
      <c r="M23" s="96">
        <f t="shared" si="2"/>
        <v>0</v>
      </c>
      <c r="N23" s="100">
        <f t="shared" si="3"/>
        <v>0</v>
      </c>
      <c r="O23" s="9" t="s">
        <v>64</v>
      </c>
      <c r="P23" s="9" t="s">
        <v>64</v>
      </c>
      <c r="Q23" s="104">
        <f t="shared" si="4"/>
        <v>0</v>
      </c>
      <c r="R23" s="40"/>
      <c r="S23" s="40"/>
      <c r="T23" s="40"/>
      <c r="U23" s="40"/>
      <c r="V23" s="40"/>
      <c r="W23" s="40"/>
      <c r="X23" s="40"/>
      <c r="Y23" s="40"/>
    </row>
    <row r="24" spans="1:25" s="41" customFormat="1" ht="20.25" hidden="1" customHeight="1" x14ac:dyDescent="0.2">
      <c r="A24" s="42">
        <v>5</v>
      </c>
      <c r="B24" s="43" t="s">
        <v>32</v>
      </c>
      <c r="C24" s="91"/>
      <c r="D24" s="100"/>
      <c r="E24" s="9" t="s">
        <v>64</v>
      </c>
      <c r="F24" s="9" t="s">
        <v>64</v>
      </c>
      <c r="G24" s="104">
        <f t="shared" si="0"/>
        <v>0</v>
      </c>
      <c r="H24" s="91"/>
      <c r="I24" s="100"/>
      <c r="J24" s="9" t="s">
        <v>64</v>
      </c>
      <c r="K24" s="9" t="s">
        <v>64</v>
      </c>
      <c r="L24" s="104">
        <f t="shared" si="1"/>
        <v>0</v>
      </c>
      <c r="M24" s="96">
        <f t="shared" si="2"/>
        <v>0</v>
      </c>
      <c r="N24" s="100">
        <f t="shared" si="3"/>
        <v>0</v>
      </c>
      <c r="O24" s="9" t="s">
        <v>64</v>
      </c>
      <c r="P24" s="9" t="s">
        <v>64</v>
      </c>
      <c r="Q24" s="104">
        <f t="shared" si="4"/>
        <v>0</v>
      </c>
      <c r="R24" s="40"/>
      <c r="S24" s="40"/>
      <c r="T24" s="40"/>
      <c r="U24" s="40"/>
      <c r="V24" s="40"/>
      <c r="W24" s="40"/>
      <c r="X24" s="40"/>
      <c r="Y24" s="40"/>
    </row>
    <row r="25" spans="1:25" s="41" customFormat="1" ht="20.25" hidden="1" customHeight="1" x14ac:dyDescent="0.2">
      <c r="A25" s="42">
        <v>6</v>
      </c>
      <c r="B25" s="43" t="s">
        <v>33</v>
      </c>
      <c r="C25" s="91"/>
      <c r="D25" s="100"/>
      <c r="E25" s="9" t="s">
        <v>64</v>
      </c>
      <c r="F25" s="9" t="s">
        <v>64</v>
      </c>
      <c r="G25" s="104">
        <f t="shared" si="0"/>
        <v>0</v>
      </c>
      <c r="H25" s="91"/>
      <c r="I25" s="100"/>
      <c r="J25" s="9" t="s">
        <v>64</v>
      </c>
      <c r="K25" s="9" t="s">
        <v>64</v>
      </c>
      <c r="L25" s="104">
        <f t="shared" si="1"/>
        <v>0</v>
      </c>
      <c r="M25" s="96">
        <f t="shared" si="2"/>
        <v>0</v>
      </c>
      <c r="N25" s="100">
        <f t="shared" si="3"/>
        <v>0</v>
      </c>
      <c r="O25" s="9" t="s">
        <v>64</v>
      </c>
      <c r="P25" s="9" t="s">
        <v>64</v>
      </c>
      <c r="Q25" s="104">
        <f t="shared" si="4"/>
        <v>0</v>
      </c>
      <c r="R25" s="40"/>
      <c r="S25" s="40"/>
      <c r="T25" s="40"/>
      <c r="U25" s="40"/>
      <c r="V25" s="40"/>
      <c r="W25" s="40"/>
      <c r="X25" s="40"/>
      <c r="Y25" s="40"/>
    </row>
    <row r="26" spans="1:25" s="41" customFormat="1" ht="18" hidden="1" customHeight="1" x14ac:dyDescent="0.2">
      <c r="A26" s="42">
        <v>7</v>
      </c>
      <c r="B26" s="43" t="s">
        <v>34</v>
      </c>
      <c r="C26" s="91"/>
      <c r="D26" s="100"/>
      <c r="E26" s="9" t="s">
        <v>64</v>
      </c>
      <c r="F26" s="9" t="s">
        <v>64</v>
      </c>
      <c r="G26" s="104">
        <f t="shared" si="0"/>
        <v>0</v>
      </c>
      <c r="H26" s="91"/>
      <c r="I26" s="100"/>
      <c r="J26" s="9" t="s">
        <v>64</v>
      </c>
      <c r="K26" s="9" t="s">
        <v>64</v>
      </c>
      <c r="L26" s="104">
        <f t="shared" si="1"/>
        <v>0</v>
      </c>
      <c r="M26" s="96">
        <f t="shared" si="2"/>
        <v>0</v>
      </c>
      <c r="N26" s="100">
        <f t="shared" si="3"/>
        <v>0</v>
      </c>
      <c r="O26" s="9" t="s">
        <v>64</v>
      </c>
      <c r="P26" s="9" t="s">
        <v>64</v>
      </c>
      <c r="Q26" s="104">
        <f t="shared" si="4"/>
        <v>0</v>
      </c>
      <c r="R26" s="40"/>
      <c r="S26" s="40"/>
      <c r="T26" s="40"/>
      <c r="U26" s="40"/>
      <c r="V26" s="40"/>
      <c r="W26" s="40"/>
      <c r="X26" s="40"/>
      <c r="Y26" s="40"/>
    </row>
    <row r="27" spans="1:25" s="41" customFormat="1" ht="18.75" hidden="1" x14ac:dyDescent="0.2">
      <c r="A27" s="42">
        <v>8</v>
      </c>
      <c r="B27" s="43" t="s">
        <v>35</v>
      </c>
      <c r="C27" s="91"/>
      <c r="D27" s="100"/>
      <c r="E27" s="9" t="s">
        <v>64</v>
      </c>
      <c r="F27" s="9" t="s">
        <v>64</v>
      </c>
      <c r="G27" s="104">
        <f t="shared" si="0"/>
        <v>0</v>
      </c>
      <c r="H27" s="91"/>
      <c r="I27" s="100"/>
      <c r="J27" s="9" t="s">
        <v>64</v>
      </c>
      <c r="K27" s="9" t="s">
        <v>64</v>
      </c>
      <c r="L27" s="104">
        <f t="shared" si="1"/>
        <v>0</v>
      </c>
      <c r="M27" s="96">
        <f t="shared" si="2"/>
        <v>0</v>
      </c>
      <c r="N27" s="100">
        <f t="shared" si="3"/>
        <v>0</v>
      </c>
      <c r="O27" s="9" t="s">
        <v>64</v>
      </c>
      <c r="P27" s="9" t="s">
        <v>64</v>
      </c>
      <c r="Q27" s="104">
        <f t="shared" si="4"/>
        <v>0</v>
      </c>
      <c r="R27" s="40"/>
      <c r="S27" s="40"/>
      <c r="T27" s="40"/>
      <c r="U27" s="40"/>
      <c r="V27" s="40"/>
      <c r="W27" s="40"/>
      <c r="X27" s="40"/>
      <c r="Y27" s="40"/>
    </row>
    <row r="28" spans="1:25" s="41" customFormat="1" ht="18.75" hidden="1" x14ac:dyDescent="0.2">
      <c r="A28" s="42">
        <v>9</v>
      </c>
      <c r="B28" s="43" t="s">
        <v>36</v>
      </c>
      <c r="C28" s="91"/>
      <c r="D28" s="100"/>
      <c r="E28" s="9" t="s">
        <v>64</v>
      </c>
      <c r="F28" s="9" t="s">
        <v>64</v>
      </c>
      <c r="G28" s="104">
        <f t="shared" si="0"/>
        <v>0</v>
      </c>
      <c r="H28" s="91"/>
      <c r="I28" s="100"/>
      <c r="J28" s="9" t="s">
        <v>64</v>
      </c>
      <c r="K28" s="9" t="s">
        <v>64</v>
      </c>
      <c r="L28" s="104">
        <f t="shared" si="1"/>
        <v>0</v>
      </c>
      <c r="M28" s="96">
        <f t="shared" si="2"/>
        <v>0</v>
      </c>
      <c r="N28" s="100">
        <f t="shared" si="3"/>
        <v>0</v>
      </c>
      <c r="O28" s="9" t="s">
        <v>64</v>
      </c>
      <c r="P28" s="9" t="s">
        <v>64</v>
      </c>
      <c r="Q28" s="104">
        <f t="shared" si="4"/>
        <v>0</v>
      </c>
      <c r="R28" s="40"/>
      <c r="S28" s="40"/>
      <c r="T28" s="40"/>
      <c r="U28" s="40"/>
      <c r="V28" s="40"/>
      <c r="W28" s="40"/>
      <c r="X28" s="40"/>
      <c r="Y28" s="40"/>
    </row>
    <row r="29" spans="1:25" s="41" customFormat="1" ht="18.75" hidden="1" x14ac:dyDescent="0.2">
      <c r="A29" s="42">
        <v>10</v>
      </c>
      <c r="B29" s="43" t="s">
        <v>50</v>
      </c>
      <c r="C29" s="91"/>
      <c r="D29" s="100"/>
      <c r="E29" s="9" t="s">
        <v>64</v>
      </c>
      <c r="F29" s="9" t="s">
        <v>64</v>
      </c>
      <c r="G29" s="104">
        <f t="shared" si="0"/>
        <v>0</v>
      </c>
      <c r="H29" s="91"/>
      <c r="I29" s="100"/>
      <c r="J29" s="9" t="s">
        <v>64</v>
      </c>
      <c r="K29" s="9" t="s">
        <v>64</v>
      </c>
      <c r="L29" s="104">
        <f t="shared" si="1"/>
        <v>0</v>
      </c>
      <c r="M29" s="96">
        <f t="shared" si="2"/>
        <v>0</v>
      </c>
      <c r="N29" s="100">
        <f t="shared" si="3"/>
        <v>0</v>
      </c>
      <c r="O29" s="9" t="s">
        <v>64</v>
      </c>
      <c r="P29" s="9" t="s">
        <v>64</v>
      </c>
      <c r="Q29" s="104">
        <f t="shared" si="4"/>
        <v>0</v>
      </c>
      <c r="R29" s="40"/>
      <c r="S29" s="40"/>
      <c r="T29" s="40"/>
      <c r="U29" s="40"/>
      <c r="V29" s="40"/>
      <c r="W29" s="40"/>
      <c r="X29" s="40"/>
      <c r="Y29" s="40"/>
    </row>
    <row r="30" spans="1:25" s="41" customFormat="1" ht="18.75" hidden="1" x14ac:dyDescent="0.2">
      <c r="A30" s="42">
        <v>11</v>
      </c>
      <c r="B30" s="43" t="s">
        <v>37</v>
      </c>
      <c r="C30" s="91"/>
      <c r="D30" s="100"/>
      <c r="E30" s="9" t="s">
        <v>64</v>
      </c>
      <c r="F30" s="9" t="s">
        <v>64</v>
      </c>
      <c r="G30" s="104">
        <f t="shared" si="0"/>
        <v>0</v>
      </c>
      <c r="H30" s="91"/>
      <c r="I30" s="100"/>
      <c r="J30" s="9" t="s">
        <v>64</v>
      </c>
      <c r="K30" s="9" t="s">
        <v>64</v>
      </c>
      <c r="L30" s="104">
        <f t="shared" si="1"/>
        <v>0</v>
      </c>
      <c r="M30" s="96">
        <f t="shared" si="2"/>
        <v>0</v>
      </c>
      <c r="N30" s="100">
        <f t="shared" si="3"/>
        <v>0</v>
      </c>
      <c r="O30" s="9" t="s">
        <v>64</v>
      </c>
      <c r="P30" s="9" t="s">
        <v>64</v>
      </c>
      <c r="Q30" s="104">
        <f t="shared" si="4"/>
        <v>0</v>
      </c>
      <c r="R30" s="40"/>
      <c r="S30" s="40"/>
      <c r="T30" s="40"/>
      <c r="U30" s="40"/>
      <c r="V30" s="40"/>
      <c r="W30" s="40"/>
      <c r="X30" s="40"/>
      <c r="Y30" s="40"/>
    </row>
    <row r="31" spans="1:25" s="41" customFormat="1" ht="18.75" hidden="1" x14ac:dyDescent="0.2">
      <c r="A31" s="42">
        <v>12</v>
      </c>
      <c r="B31" s="43" t="s">
        <v>55</v>
      </c>
      <c r="C31" s="92"/>
      <c r="D31" s="100"/>
      <c r="E31" s="9" t="s">
        <v>64</v>
      </c>
      <c r="F31" s="9" t="s">
        <v>64</v>
      </c>
      <c r="G31" s="104">
        <f t="shared" si="0"/>
        <v>0</v>
      </c>
      <c r="H31" s="92"/>
      <c r="I31" s="100"/>
      <c r="J31" s="9" t="s">
        <v>64</v>
      </c>
      <c r="K31" s="9" t="s">
        <v>64</v>
      </c>
      <c r="L31" s="104">
        <f t="shared" si="1"/>
        <v>0</v>
      </c>
      <c r="M31" s="97">
        <f t="shared" si="2"/>
        <v>0</v>
      </c>
      <c r="N31" s="100">
        <f t="shared" si="3"/>
        <v>0</v>
      </c>
      <c r="O31" s="9" t="s">
        <v>64</v>
      </c>
      <c r="P31" s="9" t="s">
        <v>64</v>
      </c>
      <c r="Q31" s="104">
        <f t="shared" si="4"/>
        <v>0</v>
      </c>
      <c r="R31" s="40"/>
      <c r="S31" s="40"/>
      <c r="T31" s="40"/>
      <c r="U31" s="40"/>
      <c r="V31" s="40"/>
      <c r="W31" s="40"/>
      <c r="X31" s="40"/>
      <c r="Y31" s="40"/>
    </row>
    <row r="32" spans="1:25" s="41" customFormat="1" ht="18.75" hidden="1" x14ac:dyDescent="0.2">
      <c r="A32" s="42">
        <v>13</v>
      </c>
      <c r="B32" s="43" t="s">
        <v>40</v>
      </c>
      <c r="C32" s="92"/>
      <c r="D32" s="100"/>
      <c r="E32" s="9" t="s">
        <v>64</v>
      </c>
      <c r="F32" s="9" t="s">
        <v>64</v>
      </c>
      <c r="G32" s="104">
        <f t="shared" si="0"/>
        <v>0</v>
      </c>
      <c r="H32" s="92"/>
      <c r="I32" s="100"/>
      <c r="J32" s="9" t="s">
        <v>64</v>
      </c>
      <c r="K32" s="9" t="s">
        <v>64</v>
      </c>
      <c r="L32" s="104">
        <f t="shared" si="1"/>
        <v>0</v>
      </c>
      <c r="M32" s="97">
        <f t="shared" si="2"/>
        <v>0</v>
      </c>
      <c r="N32" s="100">
        <f t="shared" si="3"/>
        <v>0</v>
      </c>
      <c r="O32" s="9" t="s">
        <v>64</v>
      </c>
      <c r="P32" s="9" t="s">
        <v>64</v>
      </c>
      <c r="Q32" s="104">
        <f t="shared" si="4"/>
        <v>0</v>
      </c>
      <c r="R32" s="40"/>
      <c r="S32" s="40"/>
      <c r="T32" s="40"/>
      <c r="U32" s="40"/>
      <c r="V32" s="40"/>
      <c r="W32" s="40"/>
      <c r="X32" s="40"/>
      <c r="Y32" s="40"/>
    </row>
    <row r="33" spans="1:25" s="41" customFormat="1" ht="18.75" hidden="1" x14ac:dyDescent="0.2">
      <c r="A33" s="42">
        <v>14</v>
      </c>
      <c r="B33" s="43" t="s">
        <v>41</v>
      </c>
      <c r="C33" s="92"/>
      <c r="D33" s="100"/>
      <c r="E33" s="9" t="s">
        <v>64</v>
      </c>
      <c r="F33" s="9" t="s">
        <v>64</v>
      </c>
      <c r="G33" s="104">
        <f t="shared" si="0"/>
        <v>0</v>
      </c>
      <c r="H33" s="92"/>
      <c r="I33" s="100"/>
      <c r="J33" s="9" t="s">
        <v>64</v>
      </c>
      <c r="K33" s="9" t="s">
        <v>64</v>
      </c>
      <c r="L33" s="104">
        <f t="shared" si="1"/>
        <v>0</v>
      </c>
      <c r="M33" s="97">
        <f t="shared" si="2"/>
        <v>0</v>
      </c>
      <c r="N33" s="100">
        <f t="shared" si="3"/>
        <v>0</v>
      </c>
      <c r="O33" s="9" t="s">
        <v>64</v>
      </c>
      <c r="P33" s="9" t="s">
        <v>64</v>
      </c>
      <c r="Q33" s="104">
        <f t="shared" si="4"/>
        <v>0</v>
      </c>
      <c r="R33" s="40"/>
      <c r="S33" s="40"/>
      <c r="T33" s="40"/>
      <c r="U33" s="40"/>
      <c r="V33" s="40"/>
      <c r="W33" s="40"/>
      <c r="X33" s="40"/>
      <c r="Y33" s="40"/>
    </row>
    <row r="34" spans="1:25" s="41" customFormat="1" ht="18.75" hidden="1" x14ac:dyDescent="0.2">
      <c r="A34" s="42">
        <v>15</v>
      </c>
      <c r="B34" s="43" t="s">
        <v>42</v>
      </c>
      <c r="C34" s="92"/>
      <c r="D34" s="100"/>
      <c r="E34" s="9" t="s">
        <v>64</v>
      </c>
      <c r="F34" s="9" t="s">
        <v>64</v>
      </c>
      <c r="G34" s="104">
        <f t="shared" si="0"/>
        <v>0</v>
      </c>
      <c r="H34" s="92"/>
      <c r="I34" s="100"/>
      <c r="J34" s="9" t="s">
        <v>64</v>
      </c>
      <c r="K34" s="9" t="s">
        <v>64</v>
      </c>
      <c r="L34" s="104">
        <f t="shared" si="1"/>
        <v>0</v>
      </c>
      <c r="M34" s="97">
        <f t="shared" si="2"/>
        <v>0</v>
      </c>
      <c r="N34" s="100">
        <f t="shared" si="3"/>
        <v>0</v>
      </c>
      <c r="O34" s="9" t="s">
        <v>64</v>
      </c>
      <c r="P34" s="9" t="s">
        <v>64</v>
      </c>
      <c r="Q34" s="104">
        <f t="shared" si="4"/>
        <v>0</v>
      </c>
      <c r="R34" s="40"/>
      <c r="S34" s="40"/>
      <c r="T34" s="40"/>
      <c r="U34" s="40"/>
      <c r="V34" s="40"/>
      <c r="W34" s="40"/>
      <c r="X34" s="40"/>
      <c r="Y34" s="40"/>
    </row>
    <row r="35" spans="1:25" s="41" customFormat="1" ht="18.75" hidden="1" x14ac:dyDescent="0.2">
      <c r="A35" s="42">
        <v>16</v>
      </c>
      <c r="B35" s="43" t="s">
        <v>43</v>
      </c>
      <c r="C35" s="92"/>
      <c r="D35" s="100"/>
      <c r="E35" s="9" t="s">
        <v>64</v>
      </c>
      <c r="F35" s="9" t="s">
        <v>64</v>
      </c>
      <c r="G35" s="104">
        <f t="shared" si="0"/>
        <v>0</v>
      </c>
      <c r="H35" s="92"/>
      <c r="I35" s="100"/>
      <c r="J35" s="9" t="s">
        <v>64</v>
      </c>
      <c r="K35" s="9" t="s">
        <v>64</v>
      </c>
      <c r="L35" s="104">
        <f t="shared" si="1"/>
        <v>0</v>
      </c>
      <c r="M35" s="97">
        <f t="shared" si="2"/>
        <v>0</v>
      </c>
      <c r="N35" s="100">
        <f t="shared" si="3"/>
        <v>0</v>
      </c>
      <c r="O35" s="9" t="s">
        <v>64</v>
      </c>
      <c r="P35" s="9" t="s">
        <v>64</v>
      </c>
      <c r="Q35" s="104">
        <f t="shared" si="4"/>
        <v>0</v>
      </c>
      <c r="R35" s="40"/>
      <c r="S35" s="40"/>
      <c r="T35" s="40"/>
      <c r="U35" s="40"/>
      <c r="V35" s="40"/>
      <c r="W35" s="40"/>
      <c r="X35" s="40"/>
      <c r="Y35" s="40"/>
    </row>
    <row r="36" spans="1:25" s="41" customFormat="1" ht="18.75" hidden="1" x14ac:dyDescent="0.2">
      <c r="A36" s="42">
        <v>17</v>
      </c>
      <c r="B36" s="43" t="s">
        <v>44</v>
      </c>
      <c r="C36" s="91"/>
      <c r="D36" s="100"/>
      <c r="E36" s="9" t="s">
        <v>64</v>
      </c>
      <c r="F36" s="9" t="s">
        <v>64</v>
      </c>
      <c r="G36" s="104">
        <f t="shared" si="0"/>
        <v>0</v>
      </c>
      <c r="H36" s="91"/>
      <c r="I36" s="100"/>
      <c r="J36" s="9" t="s">
        <v>64</v>
      </c>
      <c r="K36" s="9" t="s">
        <v>64</v>
      </c>
      <c r="L36" s="104">
        <f t="shared" si="1"/>
        <v>0</v>
      </c>
      <c r="M36" s="96">
        <f t="shared" si="2"/>
        <v>0</v>
      </c>
      <c r="N36" s="100">
        <f t="shared" si="3"/>
        <v>0</v>
      </c>
      <c r="O36" s="9" t="s">
        <v>64</v>
      </c>
      <c r="P36" s="9" t="s">
        <v>64</v>
      </c>
      <c r="Q36" s="104">
        <f t="shared" si="4"/>
        <v>0</v>
      </c>
      <c r="R36" s="40"/>
      <c r="S36" s="40"/>
      <c r="T36" s="40"/>
      <c r="U36" s="40"/>
      <c r="V36" s="40"/>
      <c r="W36" s="40"/>
      <c r="X36" s="40"/>
      <c r="Y36" s="40"/>
    </row>
    <row r="37" spans="1:25" s="41" customFormat="1" ht="18.75" hidden="1" x14ac:dyDescent="0.2">
      <c r="A37" s="42">
        <v>18</v>
      </c>
      <c r="B37" s="43" t="s">
        <v>45</v>
      </c>
      <c r="C37" s="91"/>
      <c r="D37" s="100"/>
      <c r="E37" s="9" t="s">
        <v>64</v>
      </c>
      <c r="F37" s="9" t="s">
        <v>64</v>
      </c>
      <c r="G37" s="104">
        <f t="shared" si="0"/>
        <v>0</v>
      </c>
      <c r="H37" s="91"/>
      <c r="I37" s="100"/>
      <c r="J37" s="9" t="s">
        <v>64</v>
      </c>
      <c r="K37" s="9" t="s">
        <v>64</v>
      </c>
      <c r="L37" s="104">
        <f t="shared" si="1"/>
        <v>0</v>
      </c>
      <c r="M37" s="96">
        <f t="shared" si="2"/>
        <v>0</v>
      </c>
      <c r="N37" s="100">
        <f t="shared" si="3"/>
        <v>0</v>
      </c>
      <c r="O37" s="9" t="s">
        <v>64</v>
      </c>
      <c r="P37" s="9" t="s">
        <v>64</v>
      </c>
      <c r="Q37" s="104">
        <f t="shared" si="4"/>
        <v>0</v>
      </c>
      <c r="R37" s="40"/>
      <c r="S37" s="40"/>
      <c r="T37" s="40"/>
      <c r="U37" s="40"/>
      <c r="V37" s="40"/>
      <c r="W37" s="40"/>
      <c r="X37" s="40"/>
      <c r="Y37" s="40"/>
    </row>
    <row r="38" spans="1:25" s="41" customFormat="1" ht="18.75" hidden="1" x14ac:dyDescent="0.2">
      <c r="A38" s="42">
        <v>19</v>
      </c>
      <c r="B38" s="43" t="s">
        <v>46</v>
      </c>
      <c r="C38" s="91"/>
      <c r="D38" s="100"/>
      <c r="E38" s="9" t="s">
        <v>64</v>
      </c>
      <c r="F38" s="9" t="s">
        <v>64</v>
      </c>
      <c r="G38" s="104">
        <f t="shared" si="0"/>
        <v>0</v>
      </c>
      <c r="H38" s="91"/>
      <c r="I38" s="100"/>
      <c r="J38" s="9" t="s">
        <v>64</v>
      </c>
      <c r="K38" s="9" t="s">
        <v>64</v>
      </c>
      <c r="L38" s="104">
        <f t="shared" si="1"/>
        <v>0</v>
      </c>
      <c r="M38" s="96">
        <f t="shared" si="2"/>
        <v>0</v>
      </c>
      <c r="N38" s="100">
        <f t="shared" si="3"/>
        <v>0</v>
      </c>
      <c r="O38" s="9" t="s">
        <v>64</v>
      </c>
      <c r="P38" s="9" t="s">
        <v>64</v>
      </c>
      <c r="Q38" s="104">
        <f t="shared" si="4"/>
        <v>0</v>
      </c>
      <c r="R38" s="40"/>
      <c r="S38" s="40"/>
      <c r="T38" s="40"/>
      <c r="U38" s="40"/>
      <c r="V38" s="40"/>
      <c r="W38" s="40"/>
      <c r="X38" s="40"/>
      <c r="Y38" s="40"/>
    </row>
    <row r="39" spans="1:25" s="41" customFormat="1" ht="18.75" hidden="1" x14ac:dyDescent="0.2">
      <c r="A39" s="42">
        <v>20</v>
      </c>
      <c r="B39" s="43" t="s">
        <v>47</v>
      </c>
      <c r="C39" s="92"/>
      <c r="D39" s="100"/>
      <c r="E39" s="9" t="s">
        <v>64</v>
      </c>
      <c r="F39" s="9" t="s">
        <v>64</v>
      </c>
      <c r="G39" s="104">
        <f t="shared" si="0"/>
        <v>0</v>
      </c>
      <c r="H39" s="92"/>
      <c r="I39" s="100"/>
      <c r="J39" s="9" t="s">
        <v>64</v>
      </c>
      <c r="K39" s="9" t="s">
        <v>64</v>
      </c>
      <c r="L39" s="104">
        <f t="shared" si="1"/>
        <v>0</v>
      </c>
      <c r="M39" s="97">
        <f t="shared" si="2"/>
        <v>0</v>
      </c>
      <c r="N39" s="100">
        <f t="shared" si="3"/>
        <v>0</v>
      </c>
      <c r="O39" s="9" t="s">
        <v>64</v>
      </c>
      <c r="P39" s="9" t="s">
        <v>64</v>
      </c>
      <c r="Q39" s="104">
        <f t="shared" si="4"/>
        <v>0</v>
      </c>
      <c r="R39" s="40"/>
      <c r="S39" s="40"/>
      <c r="T39" s="40"/>
      <c r="U39" s="40"/>
      <c r="V39" s="40"/>
      <c r="W39" s="40"/>
      <c r="X39" s="40"/>
      <c r="Y39" s="40"/>
    </row>
    <row r="40" spans="1:25" s="41" customFormat="1" ht="18.75" hidden="1" x14ac:dyDescent="0.2">
      <c r="A40" s="42">
        <v>21</v>
      </c>
      <c r="B40" s="43" t="s">
        <v>48</v>
      </c>
      <c r="C40" s="92"/>
      <c r="D40" s="100"/>
      <c r="E40" s="9" t="s">
        <v>64</v>
      </c>
      <c r="F40" s="9" t="s">
        <v>64</v>
      </c>
      <c r="G40" s="104">
        <f t="shared" si="0"/>
        <v>0</v>
      </c>
      <c r="H40" s="92"/>
      <c r="I40" s="100"/>
      <c r="J40" s="9" t="s">
        <v>64</v>
      </c>
      <c r="K40" s="9" t="s">
        <v>64</v>
      </c>
      <c r="L40" s="104">
        <f t="shared" si="1"/>
        <v>0</v>
      </c>
      <c r="M40" s="97">
        <f t="shared" si="2"/>
        <v>0</v>
      </c>
      <c r="N40" s="100">
        <f t="shared" si="3"/>
        <v>0</v>
      </c>
      <c r="O40" s="9" t="s">
        <v>64</v>
      </c>
      <c r="P40" s="9" t="s">
        <v>64</v>
      </c>
      <c r="Q40" s="104">
        <f t="shared" si="4"/>
        <v>0</v>
      </c>
      <c r="R40" s="40"/>
      <c r="S40" s="40"/>
      <c r="T40" s="40"/>
      <c r="U40" s="40"/>
      <c r="V40" s="40"/>
      <c r="W40" s="40"/>
      <c r="X40" s="40"/>
      <c r="Y40" s="40"/>
    </row>
    <row r="41" spans="1:25" s="41" customFormat="1" ht="18.75" hidden="1" x14ac:dyDescent="0.2">
      <c r="A41" s="42">
        <v>22</v>
      </c>
      <c r="B41" s="43" t="s">
        <v>49</v>
      </c>
      <c r="C41" s="91"/>
      <c r="D41" s="100"/>
      <c r="E41" s="9" t="s">
        <v>64</v>
      </c>
      <c r="F41" s="9" t="s">
        <v>64</v>
      </c>
      <c r="G41" s="104">
        <f t="shared" si="0"/>
        <v>0</v>
      </c>
      <c r="H41" s="91"/>
      <c r="I41" s="100"/>
      <c r="J41" s="9" t="s">
        <v>64</v>
      </c>
      <c r="K41" s="9" t="s">
        <v>64</v>
      </c>
      <c r="L41" s="104">
        <f t="shared" si="1"/>
        <v>0</v>
      </c>
      <c r="M41" s="96">
        <f t="shared" si="2"/>
        <v>0</v>
      </c>
      <c r="N41" s="100">
        <f t="shared" si="3"/>
        <v>0</v>
      </c>
      <c r="O41" s="9" t="s">
        <v>64</v>
      </c>
      <c r="P41" s="9" t="s">
        <v>64</v>
      </c>
      <c r="Q41" s="104">
        <f t="shared" si="4"/>
        <v>0</v>
      </c>
      <c r="R41" s="40"/>
      <c r="S41" s="40"/>
      <c r="T41" s="40"/>
      <c r="U41" s="40"/>
      <c r="V41" s="40"/>
      <c r="W41" s="40"/>
      <c r="X41" s="40"/>
      <c r="Y41" s="40"/>
    </row>
    <row r="42" spans="1:25" s="41" customFormat="1" ht="18.75" hidden="1" x14ac:dyDescent="0.2">
      <c r="A42" s="42">
        <v>23</v>
      </c>
      <c r="B42" s="43" t="s">
        <v>56</v>
      </c>
      <c r="C42" s="91"/>
      <c r="D42" s="100"/>
      <c r="E42" s="9" t="s">
        <v>64</v>
      </c>
      <c r="F42" s="9" t="s">
        <v>64</v>
      </c>
      <c r="G42" s="104">
        <f t="shared" si="0"/>
        <v>0</v>
      </c>
      <c r="H42" s="91"/>
      <c r="I42" s="100"/>
      <c r="J42" s="9" t="s">
        <v>64</v>
      </c>
      <c r="K42" s="9" t="s">
        <v>64</v>
      </c>
      <c r="L42" s="104">
        <f t="shared" si="1"/>
        <v>0</v>
      </c>
      <c r="M42" s="96">
        <f t="shared" si="2"/>
        <v>0</v>
      </c>
      <c r="N42" s="100">
        <f t="shared" si="3"/>
        <v>0</v>
      </c>
      <c r="O42" s="9" t="s">
        <v>64</v>
      </c>
      <c r="P42" s="9" t="s">
        <v>64</v>
      </c>
      <c r="Q42" s="104">
        <f t="shared" si="4"/>
        <v>0</v>
      </c>
      <c r="R42" s="40"/>
      <c r="S42" s="40"/>
      <c r="T42" s="40"/>
      <c r="U42" s="40"/>
      <c r="V42" s="40"/>
      <c r="W42" s="40"/>
      <c r="X42" s="40"/>
      <c r="Y42" s="40"/>
    </row>
    <row r="43" spans="1:25" s="41" customFormat="1" ht="18.75" hidden="1" x14ac:dyDescent="0.2">
      <c r="A43" s="42">
        <v>24</v>
      </c>
      <c r="B43" s="43" t="s">
        <v>57</v>
      </c>
      <c r="C43" s="91"/>
      <c r="D43" s="100"/>
      <c r="E43" s="9" t="s">
        <v>64</v>
      </c>
      <c r="F43" s="9" t="s">
        <v>64</v>
      </c>
      <c r="G43" s="104">
        <f t="shared" si="0"/>
        <v>0</v>
      </c>
      <c r="H43" s="91"/>
      <c r="I43" s="100"/>
      <c r="J43" s="9" t="s">
        <v>64</v>
      </c>
      <c r="K43" s="9" t="s">
        <v>64</v>
      </c>
      <c r="L43" s="104">
        <f t="shared" si="1"/>
        <v>0</v>
      </c>
      <c r="M43" s="96">
        <f t="shared" si="2"/>
        <v>0</v>
      </c>
      <c r="N43" s="100">
        <f t="shared" si="3"/>
        <v>0</v>
      </c>
      <c r="O43" s="9" t="s">
        <v>64</v>
      </c>
      <c r="P43" s="9" t="s">
        <v>64</v>
      </c>
      <c r="Q43" s="104">
        <f t="shared" si="4"/>
        <v>0</v>
      </c>
      <c r="R43" s="40"/>
      <c r="S43" s="40"/>
      <c r="T43" s="40"/>
      <c r="U43" s="40"/>
      <c r="V43" s="40"/>
      <c r="W43" s="40"/>
      <c r="X43" s="40"/>
      <c r="Y43" s="40"/>
    </row>
    <row r="44" spans="1:25" s="41" customFormat="1" ht="18.75" hidden="1" x14ac:dyDescent="0.2">
      <c r="A44" s="42">
        <v>25</v>
      </c>
      <c r="B44" s="43" t="s">
        <v>58</v>
      </c>
      <c r="C44" s="92"/>
      <c r="D44" s="100"/>
      <c r="E44" s="9" t="s">
        <v>64</v>
      </c>
      <c r="F44" s="9" t="s">
        <v>64</v>
      </c>
      <c r="G44" s="104">
        <f t="shared" si="0"/>
        <v>0</v>
      </c>
      <c r="H44" s="92"/>
      <c r="I44" s="100"/>
      <c r="J44" s="9" t="s">
        <v>64</v>
      </c>
      <c r="K44" s="9" t="s">
        <v>64</v>
      </c>
      <c r="L44" s="104">
        <f t="shared" si="1"/>
        <v>0</v>
      </c>
      <c r="M44" s="97">
        <f t="shared" si="2"/>
        <v>0</v>
      </c>
      <c r="N44" s="100">
        <f t="shared" si="3"/>
        <v>0</v>
      </c>
      <c r="O44" s="9" t="s">
        <v>64</v>
      </c>
      <c r="P44" s="9" t="s">
        <v>64</v>
      </c>
      <c r="Q44" s="104">
        <f t="shared" si="4"/>
        <v>0</v>
      </c>
      <c r="R44" s="40"/>
      <c r="S44" s="40"/>
      <c r="T44" s="40"/>
      <c r="U44" s="40"/>
      <c r="V44" s="40"/>
      <c r="W44" s="40"/>
      <c r="X44" s="40"/>
      <c r="Y44" s="40"/>
    </row>
    <row r="45" spans="1:25" s="41" customFormat="1" ht="18.75" hidden="1" x14ac:dyDescent="0.2">
      <c r="A45" s="42">
        <v>26</v>
      </c>
      <c r="B45" s="43" t="s">
        <v>59</v>
      </c>
      <c r="C45" s="92"/>
      <c r="D45" s="100"/>
      <c r="E45" s="9" t="s">
        <v>64</v>
      </c>
      <c r="F45" s="9" t="s">
        <v>64</v>
      </c>
      <c r="G45" s="104">
        <f t="shared" si="0"/>
        <v>0</v>
      </c>
      <c r="H45" s="92"/>
      <c r="I45" s="100"/>
      <c r="J45" s="9" t="s">
        <v>64</v>
      </c>
      <c r="K45" s="9" t="s">
        <v>64</v>
      </c>
      <c r="L45" s="104">
        <f t="shared" si="1"/>
        <v>0</v>
      </c>
      <c r="M45" s="97">
        <f t="shared" si="2"/>
        <v>0</v>
      </c>
      <c r="N45" s="100">
        <f t="shared" si="3"/>
        <v>0</v>
      </c>
      <c r="O45" s="9" t="s">
        <v>64</v>
      </c>
      <c r="P45" s="9" t="s">
        <v>64</v>
      </c>
      <c r="Q45" s="104">
        <f t="shared" si="4"/>
        <v>0</v>
      </c>
      <c r="R45" s="40"/>
      <c r="S45" s="40"/>
      <c r="T45" s="40"/>
      <c r="U45" s="40"/>
      <c r="V45" s="40"/>
      <c r="W45" s="40"/>
      <c r="X45" s="40"/>
      <c r="Y45" s="40"/>
    </row>
    <row r="46" spans="1:25" s="41" customFormat="1" ht="18.75" hidden="1" x14ac:dyDescent="0.2">
      <c r="A46" s="42">
        <v>27</v>
      </c>
      <c r="B46" s="43" t="s">
        <v>60</v>
      </c>
      <c r="C46" s="91"/>
      <c r="D46" s="100"/>
      <c r="E46" s="9" t="s">
        <v>64</v>
      </c>
      <c r="F46" s="9" t="s">
        <v>64</v>
      </c>
      <c r="G46" s="104">
        <f t="shared" si="0"/>
        <v>0</v>
      </c>
      <c r="H46" s="91"/>
      <c r="I46" s="100"/>
      <c r="J46" s="9" t="s">
        <v>64</v>
      </c>
      <c r="K46" s="9" t="s">
        <v>64</v>
      </c>
      <c r="L46" s="104">
        <f t="shared" si="1"/>
        <v>0</v>
      </c>
      <c r="M46" s="96">
        <f t="shared" si="2"/>
        <v>0</v>
      </c>
      <c r="N46" s="100">
        <f t="shared" si="3"/>
        <v>0</v>
      </c>
      <c r="O46" s="9" t="s">
        <v>64</v>
      </c>
      <c r="P46" s="9" t="s">
        <v>64</v>
      </c>
      <c r="Q46" s="104">
        <f t="shared" si="4"/>
        <v>0</v>
      </c>
      <c r="R46" s="40"/>
      <c r="S46" s="40"/>
      <c r="T46" s="40"/>
      <c r="U46" s="40"/>
      <c r="V46" s="40"/>
      <c r="W46" s="40"/>
      <c r="X46" s="40"/>
      <c r="Y46" s="40"/>
    </row>
    <row r="47" spans="1:25" s="41" customFormat="1" ht="19.5" hidden="1" thickBot="1" x14ac:dyDescent="0.25">
      <c r="A47" s="44">
        <v>28</v>
      </c>
      <c r="B47" s="45" t="s">
        <v>53</v>
      </c>
      <c r="C47" s="93"/>
      <c r="D47" s="101"/>
      <c r="E47" s="24" t="s">
        <v>64</v>
      </c>
      <c r="F47" s="24" t="s">
        <v>64</v>
      </c>
      <c r="G47" s="105">
        <f t="shared" si="0"/>
        <v>0</v>
      </c>
      <c r="H47" s="93"/>
      <c r="I47" s="101"/>
      <c r="J47" s="24" t="s">
        <v>64</v>
      </c>
      <c r="K47" s="24" t="s">
        <v>64</v>
      </c>
      <c r="L47" s="105">
        <f t="shared" si="1"/>
        <v>0</v>
      </c>
      <c r="M47" s="98">
        <f t="shared" si="2"/>
        <v>0</v>
      </c>
      <c r="N47" s="101">
        <f t="shared" si="3"/>
        <v>0</v>
      </c>
      <c r="O47" s="24" t="s">
        <v>64</v>
      </c>
      <c r="P47" s="24" t="s">
        <v>64</v>
      </c>
      <c r="Q47" s="105">
        <f t="shared" si="4"/>
        <v>0</v>
      </c>
      <c r="R47" s="40"/>
      <c r="S47" s="40"/>
      <c r="T47" s="40"/>
      <c r="U47" s="40"/>
      <c r="V47" s="40"/>
      <c r="W47" s="40"/>
      <c r="X47" s="40"/>
      <c r="Y47" s="40"/>
    </row>
    <row r="48" spans="1:25" s="41" customFormat="1" ht="19.5" thickBot="1" x14ac:dyDescent="0.25">
      <c r="A48" s="46"/>
      <c r="B48" s="47" t="s">
        <v>63</v>
      </c>
      <c r="C48" s="94">
        <f>SUM(C20:C47)</f>
        <v>0</v>
      </c>
      <c r="D48" s="102">
        <f t="shared" ref="D48:Q48" si="5">SUM(D20:D47)</f>
        <v>0</v>
      </c>
      <c r="E48" s="27" t="s">
        <v>64</v>
      </c>
      <c r="F48" s="27" t="s">
        <v>64</v>
      </c>
      <c r="G48" s="106">
        <f>SUM(G20:G47)</f>
        <v>0</v>
      </c>
      <c r="H48" s="94">
        <f t="shared" si="5"/>
        <v>0</v>
      </c>
      <c r="I48" s="102">
        <f t="shared" si="5"/>
        <v>0</v>
      </c>
      <c r="J48" s="27" t="s">
        <v>64</v>
      </c>
      <c r="K48" s="27" t="s">
        <v>64</v>
      </c>
      <c r="L48" s="106">
        <f t="shared" si="5"/>
        <v>0</v>
      </c>
      <c r="M48" s="99">
        <f t="shared" si="5"/>
        <v>0</v>
      </c>
      <c r="N48" s="102">
        <f t="shared" si="5"/>
        <v>0</v>
      </c>
      <c r="O48" s="27" t="s">
        <v>64</v>
      </c>
      <c r="P48" s="27" t="s">
        <v>64</v>
      </c>
      <c r="Q48" s="106">
        <f t="shared" si="5"/>
        <v>0</v>
      </c>
      <c r="R48" s="40"/>
      <c r="S48" s="40"/>
      <c r="T48" s="40"/>
      <c r="U48" s="40"/>
      <c r="V48" s="40"/>
      <c r="W48" s="40"/>
      <c r="X48" s="40"/>
      <c r="Y48" s="40"/>
    </row>
    <row r="49" spans="1:25" s="41" customFormat="1" ht="18.75" customHeight="1" thickBot="1" x14ac:dyDescent="0.25">
      <c r="A49" s="590" t="s">
        <v>69</v>
      </c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2"/>
      <c r="R49" s="40"/>
      <c r="S49" s="40"/>
      <c r="T49" s="40"/>
      <c r="U49" s="40"/>
      <c r="V49" s="40"/>
      <c r="W49" s="40"/>
      <c r="X49" s="40"/>
      <c r="Y49" s="40"/>
    </row>
    <row r="50" spans="1:25" s="41" customFormat="1" ht="31.5" customHeight="1" x14ac:dyDescent="0.2">
      <c r="A50" s="42">
        <v>29</v>
      </c>
      <c r="B50" s="43" t="s">
        <v>62</v>
      </c>
      <c r="C50" s="91" t="s">
        <v>64</v>
      </c>
      <c r="D50" s="100" t="s">
        <v>64</v>
      </c>
      <c r="E50" s="107" t="s">
        <v>64</v>
      </c>
      <c r="F50" s="107" t="s">
        <v>64</v>
      </c>
      <c r="G50" s="104" t="s">
        <v>64</v>
      </c>
      <c r="H50" s="184">
        <v>34089480.689999998</v>
      </c>
      <c r="I50" s="185">
        <v>18205169.199999999</v>
      </c>
      <c r="J50" s="185">
        <v>15882275.859999999</v>
      </c>
      <c r="K50" s="185">
        <v>133822781.40000001</v>
      </c>
      <c r="L50" s="186">
        <f>H50+J50+K50</f>
        <v>183794537.94999999</v>
      </c>
      <c r="M50" s="96">
        <f>H50</f>
        <v>34089480.689999998</v>
      </c>
      <c r="N50" s="100">
        <f>I50</f>
        <v>18205169.199999999</v>
      </c>
      <c r="O50" s="107">
        <f>J50</f>
        <v>15882275.859999999</v>
      </c>
      <c r="P50" s="107">
        <f>K50</f>
        <v>133822781.40000001</v>
      </c>
      <c r="Q50" s="104">
        <f>L50</f>
        <v>183794537.94999999</v>
      </c>
      <c r="R50" s="40"/>
      <c r="S50" s="40"/>
      <c r="T50" s="40"/>
      <c r="U50" s="40"/>
      <c r="V50" s="40"/>
      <c r="W50" s="40"/>
      <c r="X50" s="40"/>
      <c r="Y50" s="40"/>
    </row>
    <row r="51" spans="1:25" s="41" customFormat="1" ht="33" x14ac:dyDescent="0.2">
      <c r="A51" s="42">
        <v>30</v>
      </c>
      <c r="B51" s="43" t="s">
        <v>28</v>
      </c>
      <c r="C51" s="91"/>
      <c r="D51" s="100" t="s">
        <v>64</v>
      </c>
      <c r="E51" s="107"/>
      <c r="F51" s="107"/>
      <c r="G51" s="104">
        <f t="shared" ref="G51:G84" si="6">C51+E51+F51</f>
        <v>0</v>
      </c>
      <c r="H51" s="91"/>
      <c r="I51" s="91"/>
      <c r="J51" s="107"/>
      <c r="K51" s="107"/>
      <c r="L51" s="104">
        <f t="shared" ref="L51:L84" si="7">H51+J51+K51</f>
        <v>0</v>
      </c>
      <c r="M51" s="96">
        <f t="shared" ref="M51:M82" si="8">C51+H51</f>
        <v>0</v>
      </c>
      <c r="N51" s="100" t="s">
        <v>64</v>
      </c>
      <c r="O51" s="107">
        <f t="shared" ref="O51:O82" si="9">E51+J51</f>
        <v>0</v>
      </c>
      <c r="P51" s="107">
        <f t="shared" ref="P51:P82" si="10">F51+K51</f>
        <v>0</v>
      </c>
      <c r="Q51" s="104">
        <f t="shared" ref="Q51:Q82" si="11">G51+L51</f>
        <v>0</v>
      </c>
      <c r="R51" s="40"/>
      <c r="S51" s="40"/>
      <c r="T51" s="40"/>
      <c r="U51" s="40"/>
      <c r="V51" s="40"/>
      <c r="W51" s="40"/>
      <c r="X51" s="40"/>
      <c r="Y51" s="40"/>
    </row>
    <row r="52" spans="1:25" s="41" customFormat="1" ht="16.5" x14ac:dyDescent="0.2">
      <c r="A52" s="42">
        <v>31</v>
      </c>
      <c r="B52" s="43" t="s">
        <v>29</v>
      </c>
      <c r="C52" s="91"/>
      <c r="D52" s="100"/>
      <c r="E52" s="107"/>
      <c r="F52" s="107"/>
      <c r="G52" s="104">
        <f t="shared" si="6"/>
        <v>0</v>
      </c>
      <c r="H52" s="91">
        <v>4627022.4000000004</v>
      </c>
      <c r="I52" s="91">
        <v>4627022.4000000004</v>
      </c>
      <c r="J52" s="107"/>
      <c r="K52" s="107">
        <v>1515976</v>
      </c>
      <c r="L52" s="104">
        <f t="shared" si="7"/>
        <v>6142998.4000000004</v>
      </c>
      <c r="M52" s="96">
        <f t="shared" si="8"/>
        <v>4627022.4000000004</v>
      </c>
      <c r="N52" s="100">
        <f t="shared" ref="N52:N82" si="12">D52+I52</f>
        <v>4627022.4000000004</v>
      </c>
      <c r="O52" s="107">
        <f t="shared" si="9"/>
        <v>0</v>
      </c>
      <c r="P52" s="107">
        <f t="shared" si="10"/>
        <v>1515976</v>
      </c>
      <c r="Q52" s="104">
        <f t="shared" si="11"/>
        <v>6142998.4000000004</v>
      </c>
      <c r="R52" s="40"/>
      <c r="S52" s="40"/>
      <c r="T52" s="40"/>
      <c r="U52" s="40"/>
      <c r="V52" s="40"/>
      <c r="W52" s="40"/>
      <c r="X52" s="40"/>
      <c r="Y52" s="40"/>
    </row>
    <row r="53" spans="1:25" s="41" customFormat="1" ht="16.5" x14ac:dyDescent="0.2">
      <c r="A53" s="42">
        <v>32</v>
      </c>
      <c r="B53" s="43" t="s">
        <v>30</v>
      </c>
      <c r="C53" s="91"/>
      <c r="D53" s="100"/>
      <c r="E53" s="107"/>
      <c r="F53" s="107"/>
      <c r="G53" s="104">
        <f t="shared" si="6"/>
        <v>0</v>
      </c>
      <c r="H53" s="91">
        <v>2504902.4</v>
      </c>
      <c r="I53" s="91">
        <v>2504902.4</v>
      </c>
      <c r="J53" s="107"/>
      <c r="K53" s="107">
        <v>2980271</v>
      </c>
      <c r="L53" s="104">
        <f t="shared" si="7"/>
        <v>5485173.4000000004</v>
      </c>
      <c r="M53" s="96">
        <f t="shared" si="8"/>
        <v>2504902.4</v>
      </c>
      <c r="N53" s="100">
        <f t="shared" si="12"/>
        <v>2504902.4</v>
      </c>
      <c r="O53" s="107">
        <f t="shared" si="9"/>
        <v>0</v>
      </c>
      <c r="P53" s="107">
        <f t="shared" si="10"/>
        <v>2980271</v>
      </c>
      <c r="Q53" s="104">
        <f t="shared" si="11"/>
        <v>5485173.4000000004</v>
      </c>
      <c r="R53" s="40"/>
      <c r="S53" s="40"/>
      <c r="T53" s="40"/>
      <c r="U53" s="40"/>
      <c r="V53" s="40"/>
      <c r="W53" s="40"/>
      <c r="X53" s="40"/>
      <c r="Y53" s="40"/>
    </row>
    <row r="54" spans="1:25" s="41" customFormat="1" ht="16.5" x14ac:dyDescent="0.2">
      <c r="A54" s="42">
        <v>33</v>
      </c>
      <c r="B54" s="43" t="s">
        <v>31</v>
      </c>
      <c r="C54" s="91"/>
      <c r="D54" s="100"/>
      <c r="E54" s="107"/>
      <c r="F54" s="107"/>
      <c r="G54" s="104">
        <f t="shared" si="6"/>
        <v>0</v>
      </c>
      <c r="H54" s="91">
        <v>208420.48000000001</v>
      </c>
      <c r="I54" s="91">
        <v>208420.48000000001</v>
      </c>
      <c r="J54" s="107"/>
      <c r="K54" s="107">
        <v>142749</v>
      </c>
      <c r="L54" s="104">
        <f t="shared" si="7"/>
        <v>351169.48</v>
      </c>
      <c r="M54" s="96">
        <f t="shared" si="8"/>
        <v>208420.48000000001</v>
      </c>
      <c r="N54" s="100">
        <f t="shared" si="12"/>
        <v>208420.48000000001</v>
      </c>
      <c r="O54" s="107">
        <f t="shared" si="9"/>
        <v>0</v>
      </c>
      <c r="P54" s="107">
        <f t="shared" si="10"/>
        <v>142749</v>
      </c>
      <c r="Q54" s="104">
        <f t="shared" si="11"/>
        <v>351169.48</v>
      </c>
      <c r="R54" s="40"/>
      <c r="S54" s="40"/>
      <c r="T54" s="40"/>
      <c r="U54" s="40"/>
      <c r="V54" s="40"/>
      <c r="W54" s="40"/>
      <c r="X54" s="40"/>
      <c r="Y54" s="40"/>
    </row>
    <row r="55" spans="1:25" s="41" customFormat="1" ht="16.5" x14ac:dyDescent="0.2">
      <c r="A55" s="42">
        <v>34</v>
      </c>
      <c r="B55" s="43" t="s">
        <v>32</v>
      </c>
      <c r="C55" s="91"/>
      <c r="D55" s="100"/>
      <c r="E55" s="107"/>
      <c r="F55" s="107"/>
      <c r="G55" s="104">
        <f t="shared" si="6"/>
        <v>0</v>
      </c>
      <c r="H55" s="91">
        <v>1583982.4</v>
      </c>
      <c r="I55" s="91">
        <v>1583982.4</v>
      </c>
      <c r="J55" s="107"/>
      <c r="K55" s="107">
        <v>2273964</v>
      </c>
      <c r="L55" s="104">
        <f t="shared" si="7"/>
        <v>3857946.4</v>
      </c>
      <c r="M55" s="96">
        <f t="shared" si="8"/>
        <v>1583982.4</v>
      </c>
      <c r="N55" s="100">
        <f t="shared" si="12"/>
        <v>1583982.4</v>
      </c>
      <c r="O55" s="107">
        <f t="shared" si="9"/>
        <v>0</v>
      </c>
      <c r="P55" s="107">
        <f t="shared" si="10"/>
        <v>2273964</v>
      </c>
      <c r="Q55" s="104">
        <f t="shared" si="11"/>
        <v>3857946.4</v>
      </c>
      <c r="R55" s="40"/>
      <c r="S55" s="40"/>
      <c r="T55" s="40"/>
      <c r="U55" s="40"/>
      <c r="V55" s="40"/>
      <c r="W55" s="40"/>
      <c r="X55" s="40"/>
      <c r="Y55" s="40"/>
    </row>
    <row r="56" spans="1:25" s="41" customFormat="1" ht="16.5" x14ac:dyDescent="0.2">
      <c r="A56" s="42">
        <v>35</v>
      </c>
      <c r="B56" s="43" t="s">
        <v>33</v>
      </c>
      <c r="C56" s="91"/>
      <c r="D56" s="100"/>
      <c r="E56" s="107"/>
      <c r="F56" s="107"/>
      <c r="G56" s="104">
        <f t="shared" si="6"/>
        <v>0</v>
      </c>
      <c r="H56" s="91">
        <v>1459057.6</v>
      </c>
      <c r="I56" s="91">
        <v>1459057.6</v>
      </c>
      <c r="J56" s="107"/>
      <c r="K56" s="107">
        <v>1929424</v>
      </c>
      <c r="L56" s="104">
        <f t="shared" si="7"/>
        <v>3388481.6</v>
      </c>
      <c r="M56" s="96">
        <f t="shared" si="8"/>
        <v>1459057.6</v>
      </c>
      <c r="N56" s="100">
        <f t="shared" si="12"/>
        <v>1459057.6</v>
      </c>
      <c r="O56" s="107">
        <f t="shared" si="9"/>
        <v>0</v>
      </c>
      <c r="P56" s="107">
        <f t="shared" si="10"/>
        <v>1929424</v>
      </c>
      <c r="Q56" s="104">
        <f t="shared" si="11"/>
        <v>3388481.6</v>
      </c>
      <c r="R56" s="40"/>
      <c r="S56" s="40"/>
      <c r="T56" s="40"/>
      <c r="U56" s="40"/>
      <c r="V56" s="40"/>
      <c r="W56" s="40"/>
      <c r="X56" s="40"/>
      <c r="Y56" s="40"/>
    </row>
    <row r="57" spans="1:25" s="41" customFormat="1" ht="16.5" x14ac:dyDescent="0.2">
      <c r="A57" s="42">
        <v>36</v>
      </c>
      <c r="B57" s="43" t="s">
        <v>34</v>
      </c>
      <c r="C57" s="91"/>
      <c r="D57" s="100"/>
      <c r="E57" s="107"/>
      <c r="F57" s="107"/>
      <c r="G57" s="104">
        <f t="shared" si="6"/>
        <v>0</v>
      </c>
      <c r="H57" s="91">
        <v>4715110.4000000004</v>
      </c>
      <c r="I57" s="91">
        <v>4715110.4000000004</v>
      </c>
      <c r="J57" s="107"/>
      <c r="K57" s="107">
        <v>4978603</v>
      </c>
      <c r="L57" s="104">
        <f t="shared" si="7"/>
        <v>9693713.4000000004</v>
      </c>
      <c r="M57" s="96">
        <f t="shared" si="8"/>
        <v>4715110.4000000004</v>
      </c>
      <c r="N57" s="100">
        <f t="shared" si="12"/>
        <v>4715110.4000000004</v>
      </c>
      <c r="O57" s="107">
        <f t="shared" si="9"/>
        <v>0</v>
      </c>
      <c r="P57" s="107">
        <f t="shared" si="10"/>
        <v>4978603</v>
      </c>
      <c r="Q57" s="104">
        <f t="shared" si="11"/>
        <v>9693713.4000000004</v>
      </c>
      <c r="R57" s="40"/>
      <c r="S57" s="40"/>
      <c r="T57" s="40"/>
      <c r="U57" s="40"/>
      <c r="V57" s="40"/>
      <c r="W57" s="40"/>
      <c r="X57" s="40"/>
      <c r="Y57" s="40"/>
    </row>
    <row r="58" spans="1:25" s="41" customFormat="1" ht="16.5" x14ac:dyDescent="0.2">
      <c r="A58" s="42">
        <v>37</v>
      </c>
      <c r="B58" s="43" t="s">
        <v>35</v>
      </c>
      <c r="C58" s="91"/>
      <c r="D58" s="100"/>
      <c r="E58" s="107"/>
      <c r="F58" s="107"/>
      <c r="G58" s="104">
        <f t="shared" si="6"/>
        <v>0</v>
      </c>
      <c r="H58" s="91">
        <v>2504902.4</v>
      </c>
      <c r="I58" s="91">
        <v>2504902.4</v>
      </c>
      <c r="J58" s="107"/>
      <c r="K58" s="107">
        <v>3445400</v>
      </c>
      <c r="L58" s="104">
        <f t="shared" si="7"/>
        <v>5950302.4000000004</v>
      </c>
      <c r="M58" s="96">
        <f t="shared" si="8"/>
        <v>2504902.4</v>
      </c>
      <c r="N58" s="100">
        <f t="shared" si="12"/>
        <v>2504902.4</v>
      </c>
      <c r="O58" s="107">
        <f t="shared" si="9"/>
        <v>0</v>
      </c>
      <c r="P58" s="107">
        <f t="shared" si="10"/>
        <v>3445400</v>
      </c>
      <c r="Q58" s="104">
        <f t="shared" si="11"/>
        <v>5950302.4000000004</v>
      </c>
      <c r="R58" s="40"/>
      <c r="S58" s="40"/>
      <c r="T58" s="40"/>
      <c r="U58" s="40"/>
      <c r="V58" s="40"/>
      <c r="W58" s="40"/>
      <c r="X58" s="40"/>
      <c r="Y58" s="40"/>
    </row>
    <row r="59" spans="1:25" s="41" customFormat="1" ht="16.5" x14ac:dyDescent="0.2">
      <c r="A59" s="42">
        <v>38</v>
      </c>
      <c r="B59" s="43" t="s">
        <v>36</v>
      </c>
      <c r="C59" s="91"/>
      <c r="D59" s="100"/>
      <c r="E59" s="107"/>
      <c r="F59" s="107"/>
      <c r="G59" s="104">
        <f t="shared" si="6"/>
        <v>0</v>
      </c>
      <c r="H59" s="91">
        <v>1116315.2</v>
      </c>
      <c r="I59" s="91">
        <v>1116315.2</v>
      </c>
      <c r="J59" s="107"/>
      <c r="K59" s="107">
        <v>392775.6</v>
      </c>
      <c r="L59" s="104">
        <f t="shared" si="7"/>
        <v>1509090.7999999998</v>
      </c>
      <c r="M59" s="96">
        <f t="shared" si="8"/>
        <v>1116315.2</v>
      </c>
      <c r="N59" s="100">
        <f t="shared" si="12"/>
        <v>1116315.2</v>
      </c>
      <c r="O59" s="107">
        <f t="shared" si="9"/>
        <v>0</v>
      </c>
      <c r="P59" s="107">
        <f t="shared" si="10"/>
        <v>392775.6</v>
      </c>
      <c r="Q59" s="104">
        <f t="shared" si="11"/>
        <v>1509090.7999999998</v>
      </c>
      <c r="R59" s="40"/>
      <c r="S59" s="40"/>
      <c r="T59" s="40"/>
      <c r="U59" s="40"/>
      <c r="V59" s="40"/>
      <c r="W59" s="40"/>
      <c r="X59" s="40"/>
      <c r="Y59" s="40"/>
    </row>
    <row r="60" spans="1:25" s="41" customFormat="1" ht="16.5" x14ac:dyDescent="0.2">
      <c r="A60" s="42">
        <v>39</v>
      </c>
      <c r="B60" s="43" t="s">
        <v>37</v>
      </c>
      <c r="C60" s="91"/>
      <c r="D60" s="100"/>
      <c r="E60" s="107"/>
      <c r="F60" s="107"/>
      <c r="G60" s="104">
        <f t="shared" si="6"/>
        <v>0</v>
      </c>
      <c r="H60" s="91">
        <v>469186.23</v>
      </c>
      <c r="I60" s="91">
        <v>469186.23</v>
      </c>
      <c r="J60" s="107"/>
      <c r="K60" s="107">
        <v>1816076</v>
      </c>
      <c r="L60" s="104">
        <f t="shared" si="7"/>
        <v>2285262.23</v>
      </c>
      <c r="M60" s="96">
        <f t="shared" si="8"/>
        <v>469186.23</v>
      </c>
      <c r="N60" s="100">
        <f t="shared" si="12"/>
        <v>469186.23</v>
      </c>
      <c r="O60" s="107">
        <f t="shared" si="9"/>
        <v>0</v>
      </c>
      <c r="P60" s="107">
        <f t="shared" si="10"/>
        <v>1816076</v>
      </c>
      <c r="Q60" s="104">
        <f t="shared" si="11"/>
        <v>2285262.23</v>
      </c>
      <c r="R60" s="40"/>
      <c r="S60" s="40"/>
      <c r="T60" s="40"/>
      <c r="U60" s="40"/>
      <c r="V60" s="40"/>
      <c r="W60" s="40"/>
      <c r="X60" s="40"/>
      <c r="Y60" s="40"/>
    </row>
    <row r="61" spans="1:25" s="41" customFormat="1" ht="16.5" x14ac:dyDescent="0.2">
      <c r="A61" s="42">
        <v>40</v>
      </c>
      <c r="B61" s="43" t="s">
        <v>38</v>
      </c>
      <c r="C61" s="91"/>
      <c r="D61" s="100"/>
      <c r="E61" s="107"/>
      <c r="F61" s="107"/>
      <c r="G61" s="104">
        <f t="shared" si="6"/>
        <v>0</v>
      </c>
      <c r="H61" s="91"/>
      <c r="I61" s="91"/>
      <c r="J61" s="107"/>
      <c r="K61" s="107"/>
      <c r="L61" s="104">
        <f t="shared" si="7"/>
        <v>0</v>
      </c>
      <c r="M61" s="96">
        <f t="shared" si="8"/>
        <v>0</v>
      </c>
      <c r="N61" s="100">
        <f t="shared" si="12"/>
        <v>0</v>
      </c>
      <c r="O61" s="107">
        <f t="shared" si="9"/>
        <v>0</v>
      </c>
      <c r="P61" s="107">
        <f t="shared" si="10"/>
        <v>0</v>
      </c>
      <c r="Q61" s="104">
        <f t="shared" si="11"/>
        <v>0</v>
      </c>
      <c r="R61" s="40"/>
      <c r="S61" s="40"/>
      <c r="T61" s="40"/>
      <c r="U61" s="40"/>
      <c r="V61" s="40"/>
      <c r="W61" s="40"/>
      <c r="X61" s="40"/>
      <c r="Y61" s="40"/>
    </row>
    <row r="62" spans="1:25" s="41" customFormat="1" ht="16.5" x14ac:dyDescent="0.2">
      <c r="A62" s="42">
        <v>41</v>
      </c>
      <c r="B62" s="43" t="s">
        <v>39</v>
      </c>
      <c r="C62" s="91"/>
      <c r="D62" s="100"/>
      <c r="E62" s="107"/>
      <c r="F62" s="107"/>
      <c r="G62" s="104">
        <f t="shared" si="6"/>
        <v>0</v>
      </c>
      <c r="H62" s="91"/>
      <c r="I62" s="91"/>
      <c r="J62" s="107"/>
      <c r="K62" s="107"/>
      <c r="L62" s="104">
        <f t="shared" si="7"/>
        <v>0</v>
      </c>
      <c r="M62" s="96">
        <f t="shared" si="8"/>
        <v>0</v>
      </c>
      <c r="N62" s="100">
        <f t="shared" si="12"/>
        <v>0</v>
      </c>
      <c r="O62" s="107">
        <f t="shared" si="9"/>
        <v>0</v>
      </c>
      <c r="P62" s="107">
        <f t="shared" si="10"/>
        <v>0</v>
      </c>
      <c r="Q62" s="104">
        <f t="shared" si="11"/>
        <v>0</v>
      </c>
      <c r="R62" s="40"/>
      <c r="S62" s="40"/>
      <c r="T62" s="40"/>
      <c r="U62" s="40"/>
      <c r="V62" s="40"/>
      <c r="W62" s="40"/>
      <c r="X62" s="40"/>
      <c r="Y62" s="40"/>
    </row>
    <row r="63" spans="1:25" s="41" customFormat="1" ht="16.5" x14ac:dyDescent="0.2">
      <c r="A63" s="42">
        <v>42</v>
      </c>
      <c r="B63" s="43" t="s">
        <v>40</v>
      </c>
      <c r="C63" s="91"/>
      <c r="D63" s="100"/>
      <c r="E63" s="107"/>
      <c r="F63" s="107"/>
      <c r="G63" s="104">
        <f t="shared" si="6"/>
        <v>0</v>
      </c>
      <c r="H63" s="91"/>
      <c r="I63" s="91"/>
      <c r="J63" s="107"/>
      <c r="K63" s="107"/>
      <c r="L63" s="104">
        <f t="shared" si="7"/>
        <v>0</v>
      </c>
      <c r="M63" s="96">
        <f t="shared" si="8"/>
        <v>0</v>
      </c>
      <c r="N63" s="100">
        <f t="shared" si="12"/>
        <v>0</v>
      </c>
      <c r="O63" s="107">
        <f t="shared" si="9"/>
        <v>0</v>
      </c>
      <c r="P63" s="107">
        <f t="shared" si="10"/>
        <v>0</v>
      </c>
      <c r="Q63" s="104">
        <f t="shared" si="11"/>
        <v>0</v>
      </c>
      <c r="R63" s="40"/>
      <c r="S63" s="40"/>
      <c r="T63" s="40"/>
      <c r="U63" s="40"/>
      <c r="V63" s="40"/>
      <c r="W63" s="40"/>
      <c r="X63" s="40"/>
      <c r="Y63" s="40"/>
    </row>
    <row r="64" spans="1:25" s="41" customFormat="1" ht="16.5" x14ac:dyDescent="0.2">
      <c r="A64" s="42">
        <v>43</v>
      </c>
      <c r="B64" s="43" t="s">
        <v>41</v>
      </c>
      <c r="C64" s="91"/>
      <c r="D64" s="100"/>
      <c r="E64" s="107"/>
      <c r="F64" s="107"/>
      <c r="G64" s="104">
        <f t="shared" si="6"/>
        <v>0</v>
      </c>
      <c r="H64" s="91">
        <v>180897.27</v>
      </c>
      <c r="I64" s="91">
        <v>180897.27</v>
      </c>
      <c r="J64" s="107"/>
      <c r="K64" s="107">
        <v>40402.5</v>
      </c>
      <c r="L64" s="104">
        <f t="shared" si="7"/>
        <v>221299.77</v>
      </c>
      <c r="M64" s="96">
        <f t="shared" si="8"/>
        <v>180897.27</v>
      </c>
      <c r="N64" s="100">
        <f t="shared" si="12"/>
        <v>180897.27</v>
      </c>
      <c r="O64" s="107">
        <f t="shared" si="9"/>
        <v>0</v>
      </c>
      <c r="P64" s="107">
        <f t="shared" si="10"/>
        <v>40402.5</v>
      </c>
      <c r="Q64" s="104">
        <f t="shared" si="11"/>
        <v>221299.77</v>
      </c>
      <c r="R64" s="40"/>
      <c r="S64" s="40"/>
      <c r="T64" s="40"/>
      <c r="U64" s="40"/>
      <c r="V64" s="40"/>
      <c r="W64" s="40"/>
      <c r="X64" s="40"/>
      <c r="Y64" s="40"/>
    </row>
    <row r="65" spans="1:25" s="41" customFormat="1" ht="16.5" x14ac:dyDescent="0.2">
      <c r="A65" s="42">
        <v>44</v>
      </c>
      <c r="B65" s="43" t="s">
        <v>42</v>
      </c>
      <c r="C65" s="91"/>
      <c r="D65" s="100"/>
      <c r="E65" s="107"/>
      <c r="F65" s="107"/>
      <c r="G65" s="104">
        <f t="shared" si="6"/>
        <v>0</v>
      </c>
      <c r="H65" s="91">
        <v>109821.55</v>
      </c>
      <c r="I65" s="91">
        <v>109821.55</v>
      </c>
      <c r="J65" s="107"/>
      <c r="K65" s="107">
        <v>59145</v>
      </c>
      <c r="L65" s="104">
        <f t="shared" si="7"/>
        <v>168966.55</v>
      </c>
      <c r="M65" s="96">
        <f t="shared" si="8"/>
        <v>109821.55</v>
      </c>
      <c r="N65" s="100">
        <f t="shared" si="12"/>
        <v>109821.55</v>
      </c>
      <c r="O65" s="107">
        <f t="shared" si="9"/>
        <v>0</v>
      </c>
      <c r="P65" s="107">
        <f t="shared" si="10"/>
        <v>59145</v>
      </c>
      <c r="Q65" s="104">
        <f t="shared" si="11"/>
        <v>168966.55</v>
      </c>
      <c r="R65" s="40"/>
      <c r="S65" s="40"/>
      <c r="T65" s="40"/>
      <c r="U65" s="40"/>
      <c r="V65" s="40"/>
      <c r="W65" s="40"/>
      <c r="X65" s="40"/>
      <c r="Y65" s="40"/>
    </row>
    <row r="66" spans="1:25" s="41" customFormat="1" ht="16.5" x14ac:dyDescent="0.2">
      <c r="A66" s="42">
        <v>45</v>
      </c>
      <c r="B66" s="43" t="s">
        <v>43</v>
      </c>
      <c r="C66" s="91"/>
      <c r="D66" s="100"/>
      <c r="E66" s="107"/>
      <c r="F66" s="107"/>
      <c r="G66" s="104">
        <f t="shared" si="6"/>
        <v>0</v>
      </c>
      <c r="H66" s="91">
        <v>2666664</v>
      </c>
      <c r="I66" s="91">
        <v>2666664</v>
      </c>
      <c r="J66" s="107"/>
      <c r="K66" s="107">
        <v>921644.5</v>
      </c>
      <c r="L66" s="104">
        <f t="shared" si="7"/>
        <v>3588308.5</v>
      </c>
      <c r="M66" s="96">
        <f t="shared" si="8"/>
        <v>2666664</v>
      </c>
      <c r="N66" s="100">
        <f t="shared" si="12"/>
        <v>2666664</v>
      </c>
      <c r="O66" s="107">
        <f t="shared" si="9"/>
        <v>0</v>
      </c>
      <c r="P66" s="107">
        <f t="shared" si="10"/>
        <v>921644.5</v>
      </c>
      <c r="Q66" s="104">
        <f t="shared" si="11"/>
        <v>3588308.5</v>
      </c>
      <c r="R66" s="40"/>
      <c r="S66" s="40"/>
      <c r="T66" s="40"/>
      <c r="U66" s="40"/>
      <c r="V66" s="40"/>
      <c r="W66" s="40"/>
      <c r="X66" s="40"/>
      <c r="Y66" s="40"/>
    </row>
    <row r="67" spans="1:25" s="41" customFormat="1" ht="16.5" x14ac:dyDescent="0.2">
      <c r="A67" s="42">
        <v>46</v>
      </c>
      <c r="B67" s="43" t="s">
        <v>44</v>
      </c>
      <c r="C67" s="91"/>
      <c r="D67" s="100"/>
      <c r="E67" s="107"/>
      <c r="F67" s="107"/>
      <c r="G67" s="104">
        <f t="shared" si="6"/>
        <v>0</v>
      </c>
      <c r="H67" s="91">
        <v>305774.99</v>
      </c>
      <c r="I67" s="91">
        <v>305774.99</v>
      </c>
      <c r="J67" s="107"/>
      <c r="K67" s="107">
        <v>208328.93</v>
      </c>
      <c r="L67" s="104">
        <f t="shared" si="7"/>
        <v>514103.92</v>
      </c>
      <c r="M67" s="96">
        <f t="shared" si="8"/>
        <v>305774.99</v>
      </c>
      <c r="N67" s="100">
        <f t="shared" si="12"/>
        <v>305774.99</v>
      </c>
      <c r="O67" s="107">
        <f t="shared" si="9"/>
        <v>0</v>
      </c>
      <c r="P67" s="107">
        <f t="shared" si="10"/>
        <v>208328.93</v>
      </c>
      <c r="Q67" s="104">
        <f t="shared" si="11"/>
        <v>514103.92</v>
      </c>
      <c r="R67" s="40"/>
      <c r="S67" s="40"/>
      <c r="T67" s="40"/>
      <c r="U67" s="40"/>
      <c r="V67" s="40"/>
      <c r="W67" s="40"/>
      <c r="X67" s="40"/>
      <c r="Y67" s="40"/>
    </row>
    <row r="68" spans="1:25" s="41" customFormat="1" ht="16.5" x14ac:dyDescent="0.2">
      <c r="A68" s="42">
        <v>47</v>
      </c>
      <c r="B68" s="43" t="s">
        <v>45</v>
      </c>
      <c r="C68" s="91"/>
      <c r="D68" s="100"/>
      <c r="E68" s="107"/>
      <c r="F68" s="107"/>
      <c r="G68" s="104">
        <f t="shared" si="6"/>
        <v>0</v>
      </c>
      <c r="H68" s="91"/>
      <c r="I68" s="91"/>
      <c r="J68" s="107"/>
      <c r="K68" s="107"/>
      <c r="L68" s="104">
        <f t="shared" si="7"/>
        <v>0</v>
      </c>
      <c r="M68" s="96">
        <f t="shared" si="8"/>
        <v>0</v>
      </c>
      <c r="N68" s="100">
        <f t="shared" si="12"/>
        <v>0</v>
      </c>
      <c r="O68" s="107">
        <f t="shared" si="9"/>
        <v>0</v>
      </c>
      <c r="P68" s="107">
        <f t="shared" si="10"/>
        <v>0</v>
      </c>
      <c r="Q68" s="104">
        <f t="shared" si="11"/>
        <v>0</v>
      </c>
      <c r="R68" s="40"/>
      <c r="S68" s="40"/>
      <c r="T68" s="40"/>
      <c r="U68" s="40"/>
      <c r="V68" s="40"/>
      <c r="W68" s="40"/>
      <c r="X68" s="40"/>
      <c r="Y68" s="40"/>
    </row>
    <row r="69" spans="1:25" s="41" customFormat="1" ht="16.5" x14ac:dyDescent="0.2">
      <c r="A69" s="42">
        <v>48</v>
      </c>
      <c r="B69" s="43" t="s">
        <v>46</v>
      </c>
      <c r="C69" s="91"/>
      <c r="D69" s="100"/>
      <c r="E69" s="107"/>
      <c r="F69" s="107"/>
      <c r="G69" s="104">
        <f t="shared" si="6"/>
        <v>0</v>
      </c>
      <c r="H69" s="91">
        <v>230727.4</v>
      </c>
      <c r="I69" s="91">
        <v>230727.4</v>
      </c>
      <c r="J69" s="107"/>
      <c r="K69" s="107">
        <v>106314.06</v>
      </c>
      <c r="L69" s="104">
        <f t="shared" si="7"/>
        <v>337041.45999999996</v>
      </c>
      <c r="M69" s="96">
        <f t="shared" si="8"/>
        <v>230727.4</v>
      </c>
      <c r="N69" s="100">
        <f t="shared" si="12"/>
        <v>230727.4</v>
      </c>
      <c r="O69" s="107">
        <f t="shared" si="9"/>
        <v>0</v>
      </c>
      <c r="P69" s="107">
        <f t="shared" si="10"/>
        <v>106314.06</v>
      </c>
      <c r="Q69" s="104">
        <f t="shared" si="11"/>
        <v>337041.45999999996</v>
      </c>
      <c r="R69" s="40"/>
      <c r="S69" s="40"/>
      <c r="T69" s="40"/>
      <c r="U69" s="40"/>
      <c r="V69" s="40"/>
      <c r="W69" s="40"/>
      <c r="X69" s="40"/>
      <c r="Y69" s="40"/>
    </row>
    <row r="70" spans="1:25" s="41" customFormat="1" ht="16.5" x14ac:dyDescent="0.2">
      <c r="A70" s="42">
        <v>49</v>
      </c>
      <c r="B70" s="43" t="s">
        <v>47</v>
      </c>
      <c r="C70" s="91"/>
      <c r="D70" s="100"/>
      <c r="E70" s="107"/>
      <c r="F70" s="107"/>
      <c r="G70" s="104">
        <f t="shared" si="6"/>
        <v>0</v>
      </c>
      <c r="H70" s="91"/>
      <c r="I70" s="91"/>
      <c r="J70" s="107"/>
      <c r="K70" s="107"/>
      <c r="L70" s="104">
        <f t="shared" si="7"/>
        <v>0</v>
      </c>
      <c r="M70" s="96">
        <f t="shared" si="8"/>
        <v>0</v>
      </c>
      <c r="N70" s="100">
        <f t="shared" si="12"/>
        <v>0</v>
      </c>
      <c r="O70" s="107">
        <f t="shared" si="9"/>
        <v>0</v>
      </c>
      <c r="P70" s="107">
        <f t="shared" si="10"/>
        <v>0</v>
      </c>
      <c r="Q70" s="104">
        <f t="shared" si="11"/>
        <v>0</v>
      </c>
      <c r="R70" s="40"/>
      <c r="S70" s="40"/>
      <c r="T70" s="40"/>
      <c r="U70" s="40"/>
      <c r="V70" s="40"/>
      <c r="W70" s="40"/>
      <c r="X70" s="40"/>
      <c r="Y70" s="40"/>
    </row>
    <row r="71" spans="1:25" s="41" customFormat="1" ht="16.5" x14ac:dyDescent="0.2">
      <c r="A71" s="42">
        <v>50</v>
      </c>
      <c r="B71" s="43" t="s">
        <v>48</v>
      </c>
      <c r="C71" s="91"/>
      <c r="D71" s="100"/>
      <c r="E71" s="107"/>
      <c r="F71" s="107"/>
      <c r="G71" s="104">
        <f t="shared" si="6"/>
        <v>0</v>
      </c>
      <c r="H71" s="91">
        <v>491505.36</v>
      </c>
      <c r="I71" s="91">
        <v>491505.36</v>
      </c>
      <c r="J71" s="107"/>
      <c r="K71" s="107">
        <v>992181.4</v>
      </c>
      <c r="L71" s="104">
        <f t="shared" si="7"/>
        <v>1483686.76</v>
      </c>
      <c r="M71" s="96">
        <f t="shared" si="8"/>
        <v>491505.36</v>
      </c>
      <c r="N71" s="100">
        <f t="shared" si="12"/>
        <v>491505.36</v>
      </c>
      <c r="O71" s="107">
        <f t="shared" si="9"/>
        <v>0</v>
      </c>
      <c r="P71" s="107">
        <f t="shared" si="10"/>
        <v>992181.4</v>
      </c>
      <c r="Q71" s="104">
        <f t="shared" si="11"/>
        <v>1483686.76</v>
      </c>
      <c r="R71" s="40"/>
      <c r="S71" s="40"/>
      <c r="T71" s="40"/>
      <c r="U71" s="40"/>
      <c r="V71" s="40"/>
      <c r="W71" s="40"/>
      <c r="X71" s="40"/>
      <c r="Y71" s="40"/>
    </row>
    <row r="72" spans="1:25" s="41" customFormat="1" ht="16.5" x14ac:dyDescent="0.2">
      <c r="A72" s="42">
        <v>51</v>
      </c>
      <c r="B72" s="43" t="s">
        <v>49</v>
      </c>
      <c r="C72" s="91"/>
      <c r="D72" s="100"/>
      <c r="E72" s="107"/>
      <c r="F72" s="107"/>
      <c r="G72" s="104">
        <f t="shared" si="6"/>
        <v>0</v>
      </c>
      <c r="H72" s="91"/>
      <c r="I72" s="100"/>
      <c r="J72" s="107"/>
      <c r="K72" s="107"/>
      <c r="L72" s="104">
        <f t="shared" si="7"/>
        <v>0</v>
      </c>
      <c r="M72" s="96">
        <f t="shared" si="8"/>
        <v>0</v>
      </c>
      <c r="N72" s="100">
        <f t="shared" si="12"/>
        <v>0</v>
      </c>
      <c r="O72" s="107">
        <f t="shared" si="9"/>
        <v>0</v>
      </c>
      <c r="P72" s="107">
        <f t="shared" si="10"/>
        <v>0</v>
      </c>
      <c r="Q72" s="104">
        <f t="shared" si="11"/>
        <v>0</v>
      </c>
      <c r="R72" s="40"/>
      <c r="S72" s="40"/>
      <c r="T72" s="40"/>
      <c r="U72" s="40"/>
      <c r="V72" s="40"/>
      <c r="W72" s="40"/>
      <c r="X72" s="40"/>
      <c r="Y72" s="40"/>
    </row>
    <row r="73" spans="1:25" s="41" customFormat="1" ht="16.5" x14ac:dyDescent="0.2">
      <c r="A73" s="42">
        <v>52</v>
      </c>
      <c r="B73" s="43" t="s">
        <v>50</v>
      </c>
      <c r="C73" s="91"/>
      <c r="D73" s="100"/>
      <c r="E73" s="107"/>
      <c r="F73" s="107"/>
      <c r="G73" s="104">
        <f t="shared" si="6"/>
        <v>0</v>
      </c>
      <c r="H73" s="91"/>
      <c r="I73" s="100"/>
      <c r="J73" s="107"/>
      <c r="K73" s="107"/>
      <c r="L73" s="104">
        <f t="shared" si="7"/>
        <v>0</v>
      </c>
      <c r="M73" s="96">
        <f t="shared" si="8"/>
        <v>0</v>
      </c>
      <c r="N73" s="100">
        <f t="shared" si="12"/>
        <v>0</v>
      </c>
      <c r="O73" s="107">
        <f t="shared" si="9"/>
        <v>0</v>
      </c>
      <c r="P73" s="107">
        <f t="shared" si="10"/>
        <v>0</v>
      </c>
      <c r="Q73" s="104">
        <f t="shared" si="11"/>
        <v>0</v>
      </c>
      <c r="R73" s="40"/>
      <c r="S73" s="40"/>
      <c r="T73" s="40"/>
      <c r="U73" s="40"/>
      <c r="V73" s="40"/>
      <c r="W73" s="40"/>
      <c r="X73" s="40"/>
      <c r="Y73" s="40"/>
    </row>
    <row r="74" spans="1:25" s="41" customFormat="1" ht="16.5" x14ac:dyDescent="0.2">
      <c r="A74" s="42">
        <v>53</v>
      </c>
      <c r="B74" s="43" t="s">
        <v>51</v>
      </c>
      <c r="C74" s="91"/>
      <c r="D74" s="100"/>
      <c r="E74" s="107"/>
      <c r="F74" s="107"/>
      <c r="G74" s="104">
        <f t="shared" si="6"/>
        <v>0</v>
      </c>
      <c r="H74" s="91"/>
      <c r="I74" s="100"/>
      <c r="J74" s="107"/>
      <c r="K74" s="107"/>
      <c r="L74" s="104">
        <f t="shared" si="7"/>
        <v>0</v>
      </c>
      <c r="M74" s="96">
        <f t="shared" si="8"/>
        <v>0</v>
      </c>
      <c r="N74" s="100">
        <f t="shared" si="12"/>
        <v>0</v>
      </c>
      <c r="O74" s="107">
        <f t="shared" si="9"/>
        <v>0</v>
      </c>
      <c r="P74" s="107">
        <f t="shared" si="10"/>
        <v>0</v>
      </c>
      <c r="Q74" s="104">
        <f t="shared" si="11"/>
        <v>0</v>
      </c>
      <c r="R74" s="40"/>
      <c r="S74" s="40"/>
      <c r="T74" s="40"/>
      <c r="U74" s="40"/>
      <c r="V74" s="40"/>
      <c r="W74" s="40"/>
      <c r="X74" s="40"/>
      <c r="Y74" s="40"/>
    </row>
    <row r="75" spans="1:25" s="41" customFormat="1" ht="16.5" x14ac:dyDescent="0.2">
      <c r="A75" s="42">
        <v>54</v>
      </c>
      <c r="B75" s="43" t="s">
        <v>52</v>
      </c>
      <c r="C75" s="91"/>
      <c r="D75" s="100"/>
      <c r="E75" s="107"/>
      <c r="F75" s="107"/>
      <c r="G75" s="104">
        <f t="shared" si="6"/>
        <v>0</v>
      </c>
      <c r="H75" s="91"/>
      <c r="I75" s="100"/>
      <c r="J75" s="107"/>
      <c r="K75" s="107"/>
      <c r="L75" s="104">
        <f t="shared" si="7"/>
        <v>0</v>
      </c>
      <c r="M75" s="96">
        <f t="shared" si="8"/>
        <v>0</v>
      </c>
      <c r="N75" s="100">
        <f t="shared" si="12"/>
        <v>0</v>
      </c>
      <c r="O75" s="107">
        <f t="shared" si="9"/>
        <v>0</v>
      </c>
      <c r="P75" s="107">
        <f t="shared" si="10"/>
        <v>0</v>
      </c>
      <c r="Q75" s="104">
        <f t="shared" si="11"/>
        <v>0</v>
      </c>
      <c r="R75" s="40"/>
      <c r="S75" s="40"/>
      <c r="T75" s="40"/>
      <c r="U75" s="40"/>
      <c r="V75" s="40"/>
      <c r="W75" s="40"/>
      <c r="X75" s="40"/>
      <c r="Y75" s="40"/>
    </row>
    <row r="76" spans="1:25" s="41" customFormat="1" ht="16.5" x14ac:dyDescent="0.2">
      <c r="A76" s="42">
        <v>55</v>
      </c>
      <c r="B76" s="43" t="s">
        <v>84</v>
      </c>
      <c r="C76" s="91"/>
      <c r="D76" s="100"/>
      <c r="E76" s="107"/>
      <c r="F76" s="107"/>
      <c r="G76" s="104">
        <f t="shared" si="6"/>
        <v>0</v>
      </c>
      <c r="H76" s="91"/>
      <c r="I76" s="100"/>
      <c r="J76" s="107"/>
      <c r="K76" s="107"/>
      <c r="L76" s="104">
        <f t="shared" si="7"/>
        <v>0</v>
      </c>
      <c r="M76" s="96">
        <f t="shared" ref="M76:M81" si="13">C76+H76</f>
        <v>0</v>
      </c>
      <c r="N76" s="100">
        <f t="shared" ref="N76:N81" si="14">D76+I76</f>
        <v>0</v>
      </c>
      <c r="O76" s="107">
        <f t="shared" ref="O76:O81" si="15">E76+J76</f>
        <v>0</v>
      </c>
      <c r="P76" s="107">
        <f t="shared" ref="P76:P81" si="16">F76+K76</f>
        <v>0</v>
      </c>
      <c r="Q76" s="104">
        <f t="shared" ref="Q76:Q81" si="17">G76+L76</f>
        <v>0</v>
      </c>
      <c r="R76" s="40"/>
      <c r="S76" s="40"/>
      <c r="T76" s="40"/>
      <c r="U76" s="40"/>
      <c r="V76" s="40"/>
      <c r="W76" s="40"/>
      <c r="X76" s="40"/>
      <c r="Y76" s="40"/>
    </row>
    <row r="77" spans="1:25" s="41" customFormat="1" ht="16.5" x14ac:dyDescent="0.2">
      <c r="A77" s="42">
        <v>56</v>
      </c>
      <c r="B77" s="43" t="s">
        <v>53</v>
      </c>
      <c r="C77" s="91"/>
      <c r="D77" s="100"/>
      <c r="E77" s="107"/>
      <c r="F77" s="107"/>
      <c r="G77" s="104">
        <f t="shared" si="6"/>
        <v>0</v>
      </c>
      <c r="H77" s="91"/>
      <c r="I77" s="100"/>
      <c r="J77" s="107"/>
      <c r="K77" s="107"/>
      <c r="L77" s="104">
        <f t="shared" si="7"/>
        <v>0</v>
      </c>
      <c r="M77" s="96">
        <f t="shared" si="13"/>
        <v>0</v>
      </c>
      <c r="N77" s="100">
        <f t="shared" si="14"/>
        <v>0</v>
      </c>
      <c r="O77" s="107">
        <f t="shared" si="15"/>
        <v>0</v>
      </c>
      <c r="P77" s="107">
        <f t="shared" si="16"/>
        <v>0</v>
      </c>
      <c r="Q77" s="104">
        <f t="shared" si="17"/>
        <v>0</v>
      </c>
      <c r="R77" s="40"/>
      <c r="S77" s="40"/>
      <c r="T77" s="40"/>
      <c r="U77" s="40"/>
      <c r="V77" s="40"/>
      <c r="W77" s="40"/>
      <c r="X77" s="40"/>
      <c r="Y77" s="40"/>
    </row>
    <row r="78" spans="1:25" s="41" customFormat="1" ht="16.5" x14ac:dyDescent="0.2">
      <c r="A78" s="42">
        <v>57</v>
      </c>
      <c r="B78" s="45" t="s">
        <v>81</v>
      </c>
      <c r="C78" s="91" t="s">
        <v>64</v>
      </c>
      <c r="D78" s="100" t="s">
        <v>64</v>
      </c>
      <c r="E78" s="107" t="s">
        <v>64</v>
      </c>
      <c r="F78" s="107" t="s">
        <v>64</v>
      </c>
      <c r="G78" s="104" t="s">
        <v>64</v>
      </c>
      <c r="H78" s="91">
        <v>46913288.640000001</v>
      </c>
      <c r="I78" s="100" t="s">
        <v>64</v>
      </c>
      <c r="J78" s="107"/>
      <c r="K78" s="107"/>
      <c r="L78" s="104">
        <f t="shared" si="7"/>
        <v>46913288.640000001</v>
      </c>
      <c r="M78" s="96">
        <f>H78</f>
        <v>46913288.640000001</v>
      </c>
      <c r="N78" s="100" t="s">
        <v>64</v>
      </c>
      <c r="O78" s="107">
        <f>J78</f>
        <v>0</v>
      </c>
      <c r="P78" s="107">
        <f>K78</f>
        <v>0</v>
      </c>
      <c r="Q78" s="104">
        <f>L78</f>
        <v>46913288.640000001</v>
      </c>
      <c r="R78" s="40"/>
      <c r="S78" s="40"/>
      <c r="T78" s="40"/>
      <c r="U78" s="40"/>
      <c r="V78" s="40"/>
      <c r="W78" s="40"/>
      <c r="X78" s="40"/>
      <c r="Y78" s="40"/>
    </row>
    <row r="79" spans="1:25" s="41" customFormat="1" ht="27.75" customHeight="1" x14ac:dyDescent="0.2">
      <c r="A79" s="42">
        <v>58</v>
      </c>
      <c r="B79" s="45" t="s">
        <v>85</v>
      </c>
      <c r="C79" s="91"/>
      <c r="D79" s="100"/>
      <c r="E79" s="107"/>
      <c r="F79" s="107"/>
      <c r="G79" s="104">
        <f t="shared" si="6"/>
        <v>0</v>
      </c>
      <c r="H79" s="91"/>
      <c r="I79" s="100"/>
      <c r="J79" s="107"/>
      <c r="K79" s="107"/>
      <c r="L79" s="104">
        <f t="shared" si="7"/>
        <v>0</v>
      </c>
      <c r="M79" s="96">
        <f t="shared" si="13"/>
        <v>0</v>
      </c>
      <c r="N79" s="100">
        <f t="shared" si="14"/>
        <v>0</v>
      </c>
      <c r="O79" s="107">
        <f t="shared" si="15"/>
        <v>0</v>
      </c>
      <c r="P79" s="107">
        <f t="shared" si="16"/>
        <v>0</v>
      </c>
      <c r="Q79" s="104">
        <f t="shared" si="17"/>
        <v>0</v>
      </c>
      <c r="R79" s="40"/>
      <c r="S79" s="40"/>
      <c r="T79" s="40"/>
      <c r="U79" s="40"/>
      <c r="V79" s="40"/>
      <c r="W79" s="40"/>
      <c r="X79" s="40"/>
      <c r="Y79" s="40"/>
    </row>
    <row r="80" spans="1:25" s="41" customFormat="1" ht="16.5" x14ac:dyDescent="0.2">
      <c r="A80" s="42">
        <v>59</v>
      </c>
      <c r="B80" s="45" t="s">
        <v>86</v>
      </c>
      <c r="C80" s="91"/>
      <c r="D80" s="100"/>
      <c r="E80" s="107"/>
      <c r="F80" s="107"/>
      <c r="G80" s="104">
        <f t="shared" si="6"/>
        <v>0</v>
      </c>
      <c r="H80" s="91"/>
      <c r="I80" s="100"/>
      <c r="J80" s="107"/>
      <c r="K80" s="107"/>
      <c r="L80" s="104">
        <f t="shared" si="7"/>
        <v>0</v>
      </c>
      <c r="M80" s="96">
        <f t="shared" si="13"/>
        <v>0</v>
      </c>
      <c r="N80" s="100">
        <f t="shared" si="14"/>
        <v>0</v>
      </c>
      <c r="O80" s="107">
        <f t="shared" si="15"/>
        <v>0</v>
      </c>
      <c r="P80" s="107">
        <f t="shared" si="16"/>
        <v>0</v>
      </c>
      <c r="Q80" s="104">
        <f t="shared" si="17"/>
        <v>0</v>
      </c>
      <c r="R80" s="40"/>
      <c r="S80" s="40"/>
      <c r="T80" s="40"/>
      <c r="U80" s="40"/>
      <c r="V80" s="40"/>
      <c r="W80" s="40"/>
      <c r="X80" s="40"/>
      <c r="Y80" s="40"/>
    </row>
    <row r="81" spans="1:25" s="41" customFormat="1" ht="33" x14ac:dyDescent="0.2">
      <c r="A81" s="42">
        <v>60</v>
      </c>
      <c r="B81" s="45" t="s">
        <v>87</v>
      </c>
      <c r="C81" s="91"/>
      <c r="D81" s="100"/>
      <c r="E81" s="107"/>
      <c r="F81" s="107"/>
      <c r="G81" s="104">
        <f t="shared" si="6"/>
        <v>0</v>
      </c>
      <c r="H81" s="91"/>
      <c r="I81" s="100"/>
      <c r="J81" s="107"/>
      <c r="K81" s="107"/>
      <c r="L81" s="104">
        <f t="shared" si="7"/>
        <v>0</v>
      </c>
      <c r="M81" s="96">
        <f t="shared" si="13"/>
        <v>0</v>
      </c>
      <c r="N81" s="100">
        <f t="shared" si="14"/>
        <v>0</v>
      </c>
      <c r="O81" s="107">
        <f t="shared" si="15"/>
        <v>0</v>
      </c>
      <c r="P81" s="107">
        <f t="shared" si="16"/>
        <v>0</v>
      </c>
      <c r="Q81" s="104">
        <f t="shared" si="17"/>
        <v>0</v>
      </c>
      <c r="R81" s="40"/>
      <c r="S81" s="40"/>
      <c r="T81" s="40"/>
      <c r="U81" s="40"/>
      <c r="V81" s="40"/>
      <c r="W81" s="40"/>
      <c r="X81" s="40"/>
      <c r="Y81" s="40"/>
    </row>
    <row r="82" spans="1:25" s="41" customFormat="1" ht="99" x14ac:dyDescent="0.2">
      <c r="A82" s="42">
        <v>61</v>
      </c>
      <c r="B82" s="45" t="s">
        <v>558</v>
      </c>
      <c r="C82" s="91"/>
      <c r="D82" s="100"/>
      <c r="E82" s="107"/>
      <c r="F82" s="107"/>
      <c r="G82" s="104">
        <f t="shared" si="6"/>
        <v>0</v>
      </c>
      <c r="H82" s="91"/>
      <c r="I82" s="100"/>
      <c r="J82" s="107"/>
      <c r="K82" s="107"/>
      <c r="L82" s="104">
        <f t="shared" si="7"/>
        <v>0</v>
      </c>
      <c r="M82" s="96">
        <f t="shared" si="8"/>
        <v>0</v>
      </c>
      <c r="N82" s="100">
        <f t="shared" si="12"/>
        <v>0</v>
      </c>
      <c r="O82" s="107">
        <f t="shared" si="9"/>
        <v>0</v>
      </c>
      <c r="P82" s="107">
        <f t="shared" si="10"/>
        <v>0</v>
      </c>
      <c r="Q82" s="104">
        <f t="shared" si="11"/>
        <v>0</v>
      </c>
      <c r="R82" s="40"/>
      <c r="S82" s="40"/>
      <c r="T82" s="40"/>
      <c r="U82" s="40"/>
      <c r="V82" s="40"/>
      <c r="W82" s="40"/>
      <c r="X82" s="40"/>
      <c r="Y82" s="40"/>
    </row>
    <row r="83" spans="1:25" s="41" customFormat="1" ht="33" x14ac:dyDescent="0.2">
      <c r="A83" s="42">
        <v>62</v>
      </c>
      <c r="B83" s="45" t="s">
        <v>559</v>
      </c>
      <c r="C83" s="91"/>
      <c r="D83" s="100"/>
      <c r="E83" s="107"/>
      <c r="F83" s="107"/>
      <c r="G83" s="104">
        <f t="shared" si="6"/>
        <v>0</v>
      </c>
      <c r="H83" s="91"/>
      <c r="I83" s="100"/>
      <c r="J83" s="107"/>
      <c r="K83" s="107"/>
      <c r="L83" s="104">
        <f t="shared" si="7"/>
        <v>0</v>
      </c>
      <c r="M83" s="96">
        <f t="shared" ref="M83:M84" si="18">C83+H83</f>
        <v>0</v>
      </c>
      <c r="N83" s="100">
        <f t="shared" ref="N83:N84" si="19">D83+I83</f>
        <v>0</v>
      </c>
      <c r="O83" s="107">
        <f t="shared" ref="O83:O84" si="20">E83+J83</f>
        <v>0</v>
      </c>
      <c r="P83" s="107">
        <f t="shared" ref="P83:P84" si="21">F83+K83</f>
        <v>0</v>
      </c>
      <c r="Q83" s="104">
        <f t="shared" ref="Q83:Q84" si="22">G83+L83</f>
        <v>0</v>
      </c>
      <c r="R83" s="40"/>
      <c r="S83" s="40"/>
      <c r="T83" s="40"/>
      <c r="U83" s="40"/>
      <c r="V83" s="40"/>
      <c r="W83" s="40"/>
      <c r="X83" s="40"/>
      <c r="Y83" s="40"/>
    </row>
    <row r="84" spans="1:25" s="41" customFormat="1" ht="17.25" thickBot="1" x14ac:dyDescent="0.25">
      <c r="A84" s="42">
        <v>63</v>
      </c>
      <c r="B84" s="45" t="s">
        <v>88</v>
      </c>
      <c r="C84" s="91"/>
      <c r="D84" s="100"/>
      <c r="E84" s="107"/>
      <c r="F84" s="107"/>
      <c r="G84" s="104">
        <f t="shared" si="6"/>
        <v>0</v>
      </c>
      <c r="H84" s="91"/>
      <c r="I84" s="100"/>
      <c r="J84" s="107"/>
      <c r="K84" s="107"/>
      <c r="L84" s="104">
        <f t="shared" si="7"/>
        <v>0</v>
      </c>
      <c r="M84" s="96">
        <f t="shared" si="18"/>
        <v>0</v>
      </c>
      <c r="N84" s="100">
        <f t="shared" si="19"/>
        <v>0</v>
      </c>
      <c r="O84" s="107">
        <f t="shared" si="20"/>
        <v>0</v>
      </c>
      <c r="P84" s="107">
        <f t="shared" si="21"/>
        <v>0</v>
      </c>
      <c r="Q84" s="104">
        <f t="shared" si="22"/>
        <v>0</v>
      </c>
      <c r="R84" s="40"/>
      <c r="S84" s="40"/>
      <c r="T84" s="40"/>
      <c r="U84" s="40"/>
      <c r="V84" s="40"/>
      <c r="W84" s="40"/>
      <c r="X84" s="40"/>
      <c r="Y84" s="40"/>
    </row>
    <row r="85" spans="1:25" s="41" customFormat="1" ht="17.25" thickBot="1" x14ac:dyDescent="0.25">
      <c r="A85" s="46"/>
      <c r="B85" s="47" t="s">
        <v>63</v>
      </c>
      <c r="C85" s="94">
        <f>SUM(C51:C77)+SUM(C79:C84)</f>
        <v>0</v>
      </c>
      <c r="D85" s="102">
        <f>SUM(D52:D77)+SUM(D79:D84)</f>
        <v>0</v>
      </c>
      <c r="E85" s="102">
        <f>SUM(E51:E77)+SUM(E79:E84)</f>
        <v>0</v>
      </c>
      <c r="F85" s="102">
        <f>SUM(F51:F77)+SUM(F79:F84)</f>
        <v>0</v>
      </c>
      <c r="G85" s="106">
        <f>SUM(G51:G77)+SUM(G79:G84)</f>
        <v>0</v>
      </c>
      <c r="H85" s="94">
        <f>SUM(H50:H84)</f>
        <v>104177059.41</v>
      </c>
      <c r="I85" s="102">
        <f>I50+SUM(I52:I77)+SUM(I79:I84)</f>
        <v>41379459.280000001</v>
      </c>
      <c r="J85" s="102">
        <f>SUM(J50:J84)</f>
        <v>15882275.859999999</v>
      </c>
      <c r="K85" s="102">
        <f>SUM(K50:K84)</f>
        <v>155626036.39000002</v>
      </c>
      <c r="L85" s="106">
        <f>SUM(L50:L84)</f>
        <v>275685371.66000003</v>
      </c>
      <c r="M85" s="99">
        <f>SUM(M50:M84)</f>
        <v>104177059.41</v>
      </c>
      <c r="N85" s="102">
        <f>N50+SUM(N52:N77)+SUM(N79:N84)</f>
        <v>41379459.280000001</v>
      </c>
      <c r="O85" s="102">
        <f>SUM(O50:O84)</f>
        <v>15882275.859999999</v>
      </c>
      <c r="P85" s="102">
        <f t="shared" ref="P85:Q85" si="23">SUM(P50:P84)</f>
        <v>155626036.39000002</v>
      </c>
      <c r="Q85" s="106">
        <f t="shared" si="23"/>
        <v>275685371.66000003</v>
      </c>
      <c r="R85" s="40"/>
      <c r="S85" s="40"/>
      <c r="T85" s="40"/>
      <c r="U85" s="40"/>
      <c r="V85" s="40"/>
      <c r="W85" s="40"/>
      <c r="X85" s="40"/>
      <c r="Y85" s="40"/>
    </row>
    <row r="86" spans="1:25" s="41" customFormat="1" ht="18.75" customHeight="1" thickBot="1" x14ac:dyDescent="0.25">
      <c r="A86" s="590" t="s">
        <v>65</v>
      </c>
      <c r="B86" s="591"/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591"/>
      <c r="P86" s="591"/>
      <c r="Q86" s="592"/>
      <c r="R86" s="40"/>
      <c r="S86" s="40"/>
      <c r="T86" s="40"/>
      <c r="U86" s="40"/>
      <c r="V86" s="40"/>
      <c r="W86" s="40"/>
      <c r="X86" s="40"/>
      <c r="Y86" s="40"/>
    </row>
    <row r="87" spans="1:25" s="41" customFormat="1" ht="33" x14ac:dyDescent="0.2">
      <c r="A87" s="42">
        <v>64</v>
      </c>
      <c r="B87" s="43" t="s">
        <v>68</v>
      </c>
      <c r="C87" s="91"/>
      <c r="D87" s="100"/>
      <c r="E87" s="107"/>
      <c r="F87" s="107"/>
      <c r="G87" s="104">
        <f t="shared" ref="G87:G89" si="24">C87+E87+F87</f>
        <v>0</v>
      </c>
      <c r="H87" s="184"/>
      <c r="I87" s="185"/>
      <c r="J87" s="185"/>
      <c r="K87" s="185"/>
      <c r="L87" s="186">
        <f t="shared" ref="L87:L89" si="25">H87+J87+K87</f>
        <v>0</v>
      </c>
      <c r="M87" s="96">
        <f t="shared" ref="M87:M89" si="26">C87+H87</f>
        <v>0</v>
      </c>
      <c r="N87" s="100">
        <f t="shared" ref="N87:N89" si="27">D87+I87</f>
        <v>0</v>
      </c>
      <c r="O87" s="107">
        <f t="shared" ref="O87:O89" si="28">E87+J87</f>
        <v>0</v>
      </c>
      <c r="P87" s="107">
        <f t="shared" ref="P87:P89" si="29">F87+K87</f>
        <v>0</v>
      </c>
      <c r="Q87" s="104">
        <f t="shared" ref="Q87:Q89" si="30">G87+L87</f>
        <v>0</v>
      </c>
      <c r="R87" s="40"/>
      <c r="S87" s="40"/>
      <c r="T87" s="40"/>
      <c r="U87" s="40"/>
      <c r="V87" s="40"/>
      <c r="W87" s="40"/>
      <c r="X87" s="40"/>
      <c r="Y87" s="40"/>
    </row>
    <row r="88" spans="1:25" s="41" customFormat="1" ht="16.5" x14ac:dyDescent="0.2">
      <c r="A88" s="42">
        <v>65</v>
      </c>
      <c r="B88" s="43" t="s">
        <v>66</v>
      </c>
      <c r="C88" s="91"/>
      <c r="D88" s="100"/>
      <c r="E88" s="107"/>
      <c r="F88" s="107"/>
      <c r="G88" s="104">
        <f t="shared" si="24"/>
        <v>0</v>
      </c>
      <c r="H88" s="91"/>
      <c r="I88" s="100"/>
      <c r="J88" s="107"/>
      <c r="K88" s="107"/>
      <c r="L88" s="104">
        <f t="shared" si="25"/>
        <v>0</v>
      </c>
      <c r="M88" s="96">
        <f t="shared" si="26"/>
        <v>0</v>
      </c>
      <c r="N88" s="100">
        <f t="shared" si="27"/>
        <v>0</v>
      </c>
      <c r="O88" s="107">
        <f t="shared" si="28"/>
        <v>0</v>
      </c>
      <c r="P88" s="107">
        <f t="shared" si="29"/>
        <v>0</v>
      </c>
      <c r="Q88" s="104">
        <f t="shared" si="30"/>
        <v>0</v>
      </c>
      <c r="R88" s="40"/>
      <c r="S88" s="40"/>
      <c r="T88" s="40"/>
      <c r="U88" s="40"/>
      <c r="V88" s="40"/>
      <c r="W88" s="40"/>
      <c r="X88" s="40"/>
      <c r="Y88" s="40"/>
    </row>
    <row r="89" spans="1:25" s="41" customFormat="1" ht="17.25" thickBot="1" x14ac:dyDescent="0.25">
      <c r="A89" s="42">
        <v>66</v>
      </c>
      <c r="B89" s="43" t="s">
        <v>67</v>
      </c>
      <c r="C89" s="91"/>
      <c r="D89" s="100"/>
      <c r="E89" s="107"/>
      <c r="F89" s="107"/>
      <c r="G89" s="104">
        <f t="shared" si="24"/>
        <v>0</v>
      </c>
      <c r="H89" s="91"/>
      <c r="I89" s="100"/>
      <c r="J89" s="107"/>
      <c r="K89" s="107"/>
      <c r="L89" s="104">
        <f t="shared" si="25"/>
        <v>0</v>
      </c>
      <c r="M89" s="96">
        <f t="shared" si="26"/>
        <v>0</v>
      </c>
      <c r="N89" s="100">
        <f t="shared" si="27"/>
        <v>0</v>
      </c>
      <c r="O89" s="107">
        <f t="shared" si="28"/>
        <v>0</v>
      </c>
      <c r="P89" s="107">
        <f t="shared" si="29"/>
        <v>0</v>
      </c>
      <c r="Q89" s="104">
        <f t="shared" si="30"/>
        <v>0</v>
      </c>
      <c r="R89" s="40"/>
      <c r="S89" s="40"/>
      <c r="T89" s="40"/>
      <c r="U89" s="40"/>
      <c r="V89" s="40"/>
      <c r="W89" s="40"/>
      <c r="X89" s="40"/>
      <c r="Y89" s="40"/>
    </row>
    <row r="90" spans="1:25" s="41" customFormat="1" ht="17.25" thickBot="1" x14ac:dyDescent="0.25">
      <c r="A90" s="46"/>
      <c r="B90" s="47" t="s">
        <v>63</v>
      </c>
      <c r="C90" s="94">
        <f>SUM(C87:C89)</f>
        <v>0</v>
      </c>
      <c r="D90" s="102">
        <f t="shared" ref="D90:Q90" si="31">SUM(D87:D89)</f>
        <v>0</v>
      </c>
      <c r="E90" s="102">
        <f t="shared" si="31"/>
        <v>0</v>
      </c>
      <c r="F90" s="102">
        <f t="shared" si="31"/>
        <v>0</v>
      </c>
      <c r="G90" s="106">
        <f t="shared" si="31"/>
        <v>0</v>
      </c>
      <c r="H90" s="94">
        <f t="shared" si="31"/>
        <v>0</v>
      </c>
      <c r="I90" s="102">
        <f t="shared" si="31"/>
        <v>0</v>
      </c>
      <c r="J90" s="102">
        <f t="shared" si="31"/>
        <v>0</v>
      </c>
      <c r="K90" s="102">
        <f t="shared" si="31"/>
        <v>0</v>
      </c>
      <c r="L90" s="106">
        <f t="shared" si="31"/>
        <v>0</v>
      </c>
      <c r="M90" s="99">
        <f t="shared" si="31"/>
        <v>0</v>
      </c>
      <c r="N90" s="102">
        <f t="shared" si="31"/>
        <v>0</v>
      </c>
      <c r="O90" s="102">
        <f t="shared" si="31"/>
        <v>0</v>
      </c>
      <c r="P90" s="102">
        <f t="shared" si="31"/>
        <v>0</v>
      </c>
      <c r="Q90" s="106">
        <f t="shared" si="31"/>
        <v>0</v>
      </c>
      <c r="R90" s="40"/>
      <c r="S90" s="40"/>
      <c r="T90" s="40"/>
      <c r="U90" s="40"/>
      <c r="V90" s="40"/>
      <c r="W90" s="40"/>
      <c r="X90" s="40"/>
      <c r="Y90" s="40"/>
    </row>
    <row r="91" spans="1:25" s="76" customFormat="1" ht="17.25" customHeight="1" x14ac:dyDescent="0.2">
      <c r="A91" s="73"/>
      <c r="B91" s="54"/>
      <c r="C91" s="74"/>
      <c r="D91" s="75"/>
      <c r="E91" s="75"/>
      <c r="F91" s="75"/>
      <c r="G91" s="75"/>
      <c r="H91" s="74"/>
      <c r="I91" s="75"/>
      <c r="J91" s="75"/>
      <c r="K91" s="75"/>
      <c r="L91" s="75"/>
      <c r="M91" s="74"/>
      <c r="N91" s="75"/>
      <c r="O91" s="75"/>
      <c r="P91" s="75"/>
      <c r="Q91" s="75"/>
    </row>
    <row r="92" spans="1:25" s="76" customFormat="1" ht="42" customHeight="1" x14ac:dyDescent="0.2">
      <c r="A92" s="573"/>
      <c r="B92" s="55" t="s">
        <v>563</v>
      </c>
      <c r="C92" s="55"/>
      <c r="D92" s="77"/>
      <c r="E92" s="77"/>
      <c r="F92" s="583" t="s">
        <v>562</v>
      </c>
      <c r="G92" s="583"/>
      <c r="H92" s="583"/>
      <c r="I92" s="583"/>
      <c r="J92" s="75"/>
      <c r="K92" s="75"/>
      <c r="L92" s="75"/>
      <c r="M92" s="16"/>
      <c r="N92" s="75"/>
      <c r="O92" s="75"/>
      <c r="P92" s="75"/>
      <c r="Q92" s="75"/>
    </row>
    <row r="93" spans="1:25" s="76" customFormat="1" ht="32.25" customHeight="1" x14ac:dyDescent="0.2">
      <c r="A93" s="573"/>
      <c r="B93" s="55"/>
      <c r="C93" s="55"/>
      <c r="D93" s="56"/>
      <c r="E93" s="56"/>
      <c r="F93" s="584" t="s">
        <v>80</v>
      </c>
      <c r="G93" s="584"/>
      <c r="H93" s="57"/>
      <c r="I93" s="29"/>
      <c r="J93" s="75"/>
      <c r="K93" s="75"/>
      <c r="L93" s="75"/>
      <c r="M93" s="78"/>
      <c r="N93" s="75"/>
      <c r="O93" s="75"/>
      <c r="P93" s="75"/>
      <c r="Q93" s="75"/>
    </row>
    <row r="94" spans="1:25" s="76" customFormat="1" ht="42" customHeight="1" x14ac:dyDescent="0.2">
      <c r="A94" s="573"/>
      <c r="B94" s="55" t="s">
        <v>5</v>
      </c>
      <c r="C94" s="55"/>
      <c r="D94" s="58"/>
      <c r="E94" s="58"/>
      <c r="F94" s="560" t="s">
        <v>564</v>
      </c>
      <c r="G94" s="560"/>
      <c r="H94" s="560"/>
      <c r="I94" s="560"/>
      <c r="J94" s="75"/>
      <c r="K94" s="75"/>
      <c r="L94" s="75"/>
      <c r="M94" s="78"/>
      <c r="N94" s="75"/>
      <c r="O94" s="75"/>
      <c r="P94" s="75"/>
      <c r="Q94" s="75"/>
    </row>
    <row r="95" spans="1:25" s="76" customFormat="1" ht="24.75" customHeight="1" x14ac:dyDescent="0.2">
      <c r="A95" s="573"/>
      <c r="B95" s="55" t="s">
        <v>6</v>
      </c>
      <c r="C95" s="55"/>
      <c r="D95" s="79"/>
      <c r="E95" s="79"/>
      <c r="F95" s="584" t="s">
        <v>80</v>
      </c>
      <c r="G95" s="584"/>
      <c r="H95" s="57"/>
      <c r="I95" s="29"/>
      <c r="J95" s="75"/>
      <c r="K95" s="75"/>
      <c r="L95" s="75"/>
      <c r="M95" s="78"/>
      <c r="N95" s="75"/>
      <c r="O95" s="75"/>
      <c r="P95" s="75"/>
      <c r="Q95" s="75"/>
    </row>
    <row r="96" spans="1:25" s="76" customFormat="1" ht="15" customHeight="1" x14ac:dyDescent="0.2">
      <c r="A96" s="573"/>
      <c r="B96" s="80"/>
      <c r="C96" s="80"/>
      <c r="D96" s="79"/>
      <c r="E96" s="79"/>
      <c r="F96" s="57"/>
      <c r="G96" s="57"/>
      <c r="H96" s="57"/>
      <c r="I96" s="29"/>
      <c r="J96" s="75"/>
      <c r="K96" s="75"/>
      <c r="L96" s="75"/>
      <c r="M96" s="78"/>
      <c r="N96" s="75"/>
      <c r="O96" s="75"/>
      <c r="P96" s="75"/>
      <c r="Q96" s="75"/>
    </row>
    <row r="97" spans="1:17" s="76" customFormat="1" ht="30" customHeight="1" x14ac:dyDescent="0.2">
      <c r="A97" s="573"/>
      <c r="B97" s="55" t="s">
        <v>7</v>
      </c>
      <c r="C97" s="55"/>
      <c r="D97" s="58"/>
      <c r="E97" s="58"/>
      <c r="F97" s="560" t="s">
        <v>565</v>
      </c>
      <c r="G97" s="560"/>
      <c r="H97" s="560"/>
      <c r="I97" s="560"/>
      <c r="J97" s="75"/>
      <c r="K97" s="75"/>
      <c r="L97" s="75"/>
      <c r="M97" s="78"/>
      <c r="N97" s="75"/>
      <c r="O97" s="75"/>
      <c r="P97" s="75"/>
      <c r="Q97" s="75"/>
    </row>
    <row r="98" spans="1:17" s="76" customFormat="1" ht="21.75" customHeight="1" x14ac:dyDescent="0.2">
      <c r="A98" s="573"/>
      <c r="B98" s="80"/>
      <c r="C98" s="80"/>
      <c r="D98" s="79"/>
      <c r="E98" s="79"/>
      <c r="F98" s="584" t="s">
        <v>80</v>
      </c>
      <c r="G98" s="584"/>
      <c r="H98" s="57"/>
      <c r="I98" s="29"/>
      <c r="J98" s="75"/>
      <c r="K98" s="75"/>
      <c r="L98" s="75"/>
      <c r="M98" s="78"/>
      <c r="N98" s="75"/>
      <c r="O98" s="75"/>
      <c r="P98" s="75"/>
      <c r="Q98" s="75"/>
    </row>
    <row r="99" spans="1:17" s="76" customFormat="1" ht="42" customHeight="1" x14ac:dyDescent="0.2">
      <c r="A99" s="573"/>
      <c r="B99" s="59"/>
      <c r="C99" s="78"/>
      <c r="D99" s="75"/>
      <c r="E99" s="75"/>
      <c r="F99" s="75"/>
      <c r="G99" s="75"/>
      <c r="H99" s="78"/>
      <c r="I99" s="75"/>
      <c r="J99" s="75"/>
      <c r="K99" s="75"/>
      <c r="L99" s="75"/>
      <c r="M99" s="78"/>
      <c r="N99" s="75"/>
      <c r="O99" s="75"/>
      <c r="P99" s="75"/>
      <c r="Q99" s="75"/>
    </row>
    <row r="100" spans="1:17" s="76" customFormat="1" ht="42" customHeight="1" x14ac:dyDescent="0.2">
      <c r="A100" s="573"/>
      <c r="B100" s="59"/>
      <c r="C100" s="78"/>
      <c r="D100" s="75"/>
      <c r="E100" s="75"/>
      <c r="F100" s="75"/>
      <c r="G100" s="75"/>
      <c r="H100" s="78"/>
      <c r="I100" s="75"/>
      <c r="J100" s="75"/>
      <c r="K100" s="75"/>
      <c r="L100" s="75"/>
      <c r="M100" s="78"/>
      <c r="N100" s="75"/>
      <c r="O100" s="75"/>
      <c r="P100" s="75"/>
      <c r="Q100" s="75"/>
    </row>
    <row r="101" spans="1:17" s="76" customFormat="1" ht="42" customHeight="1" x14ac:dyDescent="0.2">
      <c r="A101" s="573"/>
      <c r="B101" s="60"/>
      <c r="C101" s="16"/>
      <c r="D101" s="75"/>
      <c r="E101" s="75"/>
      <c r="F101" s="75"/>
      <c r="G101" s="75"/>
      <c r="H101" s="16"/>
      <c r="I101" s="75"/>
      <c r="J101" s="75"/>
      <c r="K101" s="75"/>
      <c r="L101" s="75"/>
      <c r="M101" s="16"/>
      <c r="N101" s="75"/>
      <c r="O101" s="75"/>
      <c r="P101" s="75"/>
      <c r="Q101" s="75"/>
    </row>
    <row r="102" spans="1:17" s="76" customFormat="1" ht="42" customHeight="1" x14ac:dyDescent="0.2">
      <c r="A102" s="573"/>
      <c r="B102" s="17"/>
      <c r="C102" s="81"/>
      <c r="D102" s="75"/>
      <c r="E102" s="75"/>
      <c r="F102" s="75"/>
      <c r="G102" s="75"/>
      <c r="H102" s="81"/>
      <c r="I102" s="75"/>
      <c r="J102" s="75"/>
      <c r="K102" s="75"/>
      <c r="L102" s="75"/>
      <c r="M102" s="81"/>
      <c r="N102" s="75"/>
      <c r="O102" s="75"/>
      <c r="P102" s="75"/>
      <c r="Q102" s="75"/>
    </row>
    <row r="103" spans="1:17" s="76" customFormat="1" ht="42" customHeight="1" x14ac:dyDescent="0.2">
      <c r="A103" s="573"/>
      <c r="B103" s="17"/>
      <c r="C103" s="81"/>
      <c r="D103" s="75"/>
      <c r="E103" s="75"/>
      <c r="F103" s="75"/>
      <c r="G103" s="75"/>
      <c r="H103" s="81"/>
      <c r="I103" s="75"/>
      <c r="J103" s="75"/>
      <c r="K103" s="75"/>
      <c r="L103" s="75"/>
      <c r="M103" s="81"/>
      <c r="N103" s="75"/>
      <c r="O103" s="75"/>
      <c r="P103" s="75"/>
      <c r="Q103" s="75"/>
    </row>
    <row r="104" spans="1:17" s="76" customFormat="1" ht="42" customHeight="1" x14ac:dyDescent="0.2">
      <c r="A104" s="573"/>
      <c r="B104" s="18"/>
      <c r="C104" s="81"/>
      <c r="D104" s="75"/>
      <c r="E104" s="75"/>
      <c r="F104" s="75"/>
      <c r="G104" s="75"/>
      <c r="H104" s="81"/>
      <c r="I104" s="75"/>
      <c r="J104" s="75"/>
      <c r="K104" s="75"/>
      <c r="L104" s="75"/>
      <c r="M104" s="81"/>
      <c r="N104" s="75"/>
      <c r="O104" s="75"/>
      <c r="P104" s="75"/>
      <c r="Q104" s="75"/>
    </row>
    <row r="105" spans="1:17" s="76" customFormat="1" ht="42" customHeight="1" x14ac:dyDescent="0.2">
      <c r="A105" s="573"/>
      <c r="B105" s="18"/>
      <c r="C105" s="81"/>
      <c r="D105" s="75"/>
      <c r="E105" s="75"/>
      <c r="F105" s="75"/>
      <c r="G105" s="75"/>
      <c r="H105" s="81"/>
      <c r="I105" s="75"/>
      <c r="J105" s="75"/>
      <c r="K105" s="75"/>
      <c r="L105" s="75"/>
      <c r="M105" s="81"/>
      <c r="N105" s="75"/>
      <c r="O105" s="75"/>
      <c r="P105" s="75"/>
      <c r="Q105" s="75"/>
    </row>
    <row r="106" spans="1:17" s="76" customFormat="1" ht="42" customHeight="1" x14ac:dyDescent="0.2">
      <c r="A106" s="573"/>
      <c r="B106" s="18"/>
      <c r="C106" s="81"/>
      <c r="D106" s="75"/>
      <c r="E106" s="75"/>
      <c r="F106" s="75"/>
      <c r="G106" s="75"/>
      <c r="H106" s="81"/>
      <c r="I106" s="75"/>
      <c r="J106" s="75"/>
      <c r="K106" s="75"/>
      <c r="L106" s="75"/>
      <c r="M106" s="81"/>
      <c r="N106" s="75"/>
      <c r="O106" s="75"/>
      <c r="P106" s="75"/>
      <c r="Q106" s="75"/>
    </row>
    <row r="107" spans="1:17" s="76" customFormat="1" ht="42" customHeight="1" x14ac:dyDescent="0.2">
      <c r="A107" s="573"/>
      <c r="B107" s="18"/>
      <c r="C107" s="81"/>
      <c r="D107" s="75"/>
      <c r="E107" s="75"/>
      <c r="F107" s="75"/>
      <c r="G107" s="75"/>
      <c r="H107" s="81"/>
      <c r="I107" s="75"/>
      <c r="J107" s="75"/>
      <c r="K107" s="75"/>
      <c r="L107" s="75"/>
      <c r="M107" s="81"/>
      <c r="N107" s="75"/>
      <c r="O107" s="75"/>
      <c r="P107" s="75"/>
      <c r="Q107" s="75"/>
    </row>
    <row r="108" spans="1:17" s="76" customFormat="1" ht="42" customHeight="1" x14ac:dyDescent="0.2">
      <c r="A108" s="573"/>
      <c r="B108" s="17"/>
      <c r="C108" s="81"/>
      <c r="D108" s="75"/>
      <c r="E108" s="75"/>
      <c r="F108" s="75"/>
      <c r="G108" s="75"/>
      <c r="H108" s="81"/>
      <c r="I108" s="75"/>
      <c r="J108" s="75"/>
      <c r="K108" s="75"/>
      <c r="L108" s="75"/>
      <c r="M108" s="81"/>
      <c r="N108" s="75"/>
      <c r="O108" s="75"/>
      <c r="P108" s="75"/>
      <c r="Q108" s="75"/>
    </row>
    <row r="109" spans="1:17" s="76" customFormat="1" ht="42" customHeight="1" x14ac:dyDescent="0.2">
      <c r="A109" s="573"/>
      <c r="B109" s="17"/>
      <c r="C109" s="81"/>
      <c r="D109" s="75"/>
      <c r="E109" s="75"/>
      <c r="F109" s="75"/>
      <c r="G109" s="75"/>
      <c r="H109" s="81"/>
      <c r="I109" s="75"/>
      <c r="J109" s="75"/>
      <c r="K109" s="75"/>
      <c r="L109" s="75"/>
      <c r="M109" s="81"/>
      <c r="N109" s="75"/>
      <c r="O109" s="75"/>
      <c r="P109" s="75"/>
      <c r="Q109" s="75"/>
    </row>
    <row r="110" spans="1:17" s="76" customFormat="1" ht="42" customHeight="1" x14ac:dyDescent="0.2">
      <c r="A110" s="573"/>
      <c r="B110" s="17"/>
      <c r="C110" s="81"/>
      <c r="D110" s="75"/>
      <c r="E110" s="75"/>
      <c r="F110" s="75"/>
      <c r="G110" s="75"/>
      <c r="H110" s="81"/>
      <c r="I110" s="75"/>
      <c r="J110" s="75"/>
      <c r="K110" s="75"/>
      <c r="L110" s="75"/>
      <c r="M110" s="81"/>
      <c r="N110" s="75"/>
      <c r="O110" s="75"/>
      <c r="P110" s="75"/>
      <c r="Q110" s="75"/>
    </row>
    <row r="111" spans="1:17" s="76" customFormat="1" ht="42" customHeight="1" x14ac:dyDescent="0.2">
      <c r="A111" s="573"/>
      <c r="B111" s="17"/>
      <c r="C111" s="81"/>
      <c r="D111" s="75"/>
      <c r="E111" s="75"/>
      <c r="F111" s="75"/>
      <c r="G111" s="75"/>
      <c r="H111" s="81"/>
      <c r="I111" s="75"/>
      <c r="J111" s="75"/>
      <c r="K111" s="75"/>
      <c r="L111" s="75"/>
      <c r="M111" s="81"/>
      <c r="N111" s="75"/>
      <c r="O111" s="75"/>
      <c r="P111" s="75"/>
      <c r="Q111" s="75"/>
    </row>
    <row r="112" spans="1:17" s="76" customFormat="1" ht="42" customHeight="1" x14ac:dyDescent="0.2">
      <c r="A112" s="73"/>
      <c r="B112" s="61"/>
      <c r="C112" s="16"/>
      <c r="D112" s="75"/>
      <c r="E112" s="75"/>
      <c r="F112" s="75"/>
      <c r="G112" s="75"/>
      <c r="H112" s="16"/>
      <c r="I112" s="75"/>
      <c r="J112" s="75"/>
      <c r="K112" s="75"/>
      <c r="L112" s="75"/>
      <c r="M112" s="16"/>
      <c r="N112" s="75"/>
      <c r="O112" s="75"/>
      <c r="P112" s="75"/>
      <c r="Q112" s="75"/>
    </row>
    <row r="113" spans="1:17" s="76" customFormat="1" ht="42" customHeight="1" x14ac:dyDescent="0.2">
      <c r="A113" s="82"/>
      <c r="B113" s="62"/>
      <c r="C113" s="62"/>
      <c r="D113" s="75"/>
      <c r="E113" s="75"/>
      <c r="F113" s="75"/>
      <c r="G113" s="75"/>
      <c r="H113" s="62"/>
      <c r="I113" s="75"/>
      <c r="J113" s="75"/>
      <c r="K113" s="75"/>
      <c r="L113" s="75"/>
      <c r="M113" s="62"/>
      <c r="N113" s="75"/>
      <c r="O113" s="75"/>
      <c r="P113" s="75"/>
      <c r="Q113" s="75"/>
    </row>
    <row r="114" spans="1:17" s="48" customFormat="1" ht="18.75" x14ac:dyDescent="0.2">
      <c r="A114" s="54"/>
      <c r="B114" s="83"/>
    </row>
    <row r="115" spans="1:17" s="74" customFormat="1" x14ac:dyDescent="0.2">
      <c r="A115" s="73"/>
      <c r="B115" s="19"/>
    </row>
    <row r="116" spans="1:17" s="74" customFormat="1" ht="16.5" x14ac:dyDescent="0.2">
      <c r="A116" s="84"/>
      <c r="B116" s="15"/>
      <c r="C116" s="15"/>
      <c r="D116" s="48"/>
      <c r="E116" s="48"/>
      <c r="F116" s="48"/>
      <c r="G116" s="48"/>
      <c r="H116" s="15"/>
      <c r="I116" s="48"/>
      <c r="J116" s="48"/>
      <c r="K116" s="48"/>
      <c r="L116" s="48"/>
      <c r="M116" s="15"/>
      <c r="N116" s="48"/>
      <c r="O116" s="48"/>
      <c r="P116" s="48"/>
      <c r="Q116" s="48"/>
    </row>
    <row r="117" spans="1:17" s="74" customFormat="1" ht="28.5" customHeight="1" x14ac:dyDescent="0.2">
      <c r="A117" s="84"/>
      <c r="B117" s="63"/>
      <c r="C117" s="84"/>
      <c r="H117" s="84"/>
      <c r="M117" s="84"/>
    </row>
    <row r="118" spans="1:17" s="71" customFormat="1" ht="42" customHeight="1" x14ac:dyDescent="0.2">
      <c r="A118" s="82"/>
      <c r="B118" s="62"/>
      <c r="C118" s="62"/>
      <c r="D118" s="75"/>
      <c r="E118" s="75"/>
      <c r="F118" s="75"/>
      <c r="G118" s="75"/>
      <c r="H118" s="62"/>
      <c r="I118" s="75"/>
      <c r="J118" s="75"/>
      <c r="K118" s="75"/>
      <c r="L118" s="75"/>
      <c r="M118" s="62"/>
      <c r="N118" s="75"/>
      <c r="O118" s="75"/>
      <c r="P118" s="75"/>
      <c r="Q118" s="75"/>
    </row>
    <row r="119" spans="1:17" s="71" customFormat="1" ht="42" customHeight="1" x14ac:dyDescent="0.2">
      <c r="A119" s="82"/>
      <c r="B119" s="62"/>
      <c r="C119" s="62"/>
      <c r="D119" s="75"/>
      <c r="E119" s="75"/>
      <c r="F119" s="75"/>
      <c r="G119" s="75"/>
      <c r="H119" s="62"/>
      <c r="I119" s="75"/>
      <c r="J119" s="75"/>
      <c r="K119" s="75"/>
      <c r="L119" s="75"/>
      <c r="M119" s="62"/>
      <c r="N119" s="75"/>
      <c r="O119" s="75"/>
      <c r="P119" s="75"/>
      <c r="Q119" s="75"/>
    </row>
    <row r="120" spans="1:17" s="80" customFormat="1" ht="18.75" x14ac:dyDescent="0.2">
      <c r="B120" s="64" t="s">
        <v>4</v>
      </c>
      <c r="C120" s="64"/>
      <c r="D120" s="77"/>
      <c r="E120" s="77"/>
      <c r="F120" s="77"/>
      <c r="G120" s="77"/>
      <c r="H120" s="64"/>
      <c r="I120" s="77"/>
      <c r="J120" s="77"/>
      <c r="K120" s="77"/>
      <c r="L120" s="77"/>
      <c r="M120" s="64"/>
      <c r="N120" s="77"/>
      <c r="O120" s="77"/>
      <c r="P120" s="77"/>
      <c r="Q120" s="77"/>
    </row>
    <row r="121" spans="1:17" s="80" customFormat="1" ht="18.75" x14ac:dyDescent="0.2">
      <c r="B121" s="64"/>
      <c r="C121" s="64"/>
      <c r="D121" s="65"/>
      <c r="E121" s="65"/>
      <c r="F121" s="65"/>
      <c r="G121" s="65"/>
      <c r="H121" s="64"/>
      <c r="I121" s="65"/>
      <c r="J121" s="65"/>
      <c r="K121" s="65"/>
      <c r="L121" s="65"/>
      <c r="M121" s="64"/>
      <c r="N121" s="65"/>
      <c r="O121" s="65"/>
      <c r="P121" s="65"/>
      <c r="Q121" s="65"/>
    </row>
    <row r="122" spans="1:17" s="80" customFormat="1" ht="37.5" x14ac:dyDescent="0.2">
      <c r="B122" s="64" t="s">
        <v>5</v>
      </c>
      <c r="C122" s="64"/>
      <c r="D122" s="66"/>
      <c r="E122" s="66"/>
      <c r="F122" s="66"/>
      <c r="G122" s="66"/>
      <c r="H122" s="64"/>
      <c r="I122" s="66"/>
      <c r="J122" s="66"/>
      <c r="K122" s="66"/>
      <c r="L122" s="66"/>
      <c r="M122" s="64"/>
      <c r="N122" s="66"/>
      <c r="O122" s="66"/>
      <c r="P122" s="66"/>
      <c r="Q122" s="66"/>
    </row>
    <row r="123" spans="1:17" s="80" customFormat="1" ht="18.75" x14ac:dyDescent="0.2">
      <c r="B123" s="64" t="s">
        <v>6</v>
      </c>
      <c r="C123" s="64"/>
      <c r="D123" s="79"/>
      <c r="E123" s="79"/>
      <c r="F123" s="79"/>
      <c r="G123" s="79"/>
      <c r="H123" s="64"/>
      <c r="I123" s="79"/>
      <c r="J123" s="79"/>
      <c r="K123" s="79"/>
      <c r="L123" s="79"/>
      <c r="M123" s="64"/>
      <c r="N123" s="79"/>
      <c r="O123" s="79"/>
      <c r="P123" s="79"/>
      <c r="Q123" s="79"/>
    </row>
    <row r="124" spans="1:17" s="80" customFormat="1" ht="12.75" x14ac:dyDescent="0.2">
      <c r="D124" s="79"/>
      <c r="E124" s="79"/>
      <c r="F124" s="79"/>
      <c r="G124" s="79"/>
      <c r="I124" s="79"/>
      <c r="J124" s="79"/>
      <c r="K124" s="79"/>
      <c r="L124" s="79"/>
      <c r="N124" s="79"/>
      <c r="O124" s="79"/>
      <c r="P124" s="79"/>
      <c r="Q124" s="79"/>
    </row>
    <row r="125" spans="1:17" s="80" customFormat="1" ht="18.75" x14ac:dyDescent="0.2">
      <c r="B125" s="64" t="s">
        <v>7</v>
      </c>
      <c r="C125" s="64"/>
      <c r="D125" s="66"/>
      <c r="E125" s="66"/>
      <c r="F125" s="66"/>
      <c r="G125" s="66"/>
      <c r="H125" s="64"/>
      <c r="I125" s="66"/>
      <c r="J125" s="66"/>
      <c r="K125" s="66"/>
      <c r="L125" s="66"/>
      <c r="M125" s="64"/>
      <c r="N125" s="66"/>
      <c r="O125" s="66"/>
      <c r="P125" s="66"/>
      <c r="Q125" s="66"/>
    </row>
    <row r="126" spans="1:17" s="80" customFormat="1" ht="12.75" x14ac:dyDescent="0.2">
      <c r="D126" s="79"/>
      <c r="E126" s="79"/>
      <c r="F126" s="79"/>
      <c r="G126" s="79"/>
      <c r="I126" s="79"/>
      <c r="J126" s="79"/>
      <c r="K126" s="79"/>
      <c r="L126" s="79"/>
      <c r="N126" s="79"/>
      <c r="O126" s="79"/>
      <c r="P126" s="79"/>
      <c r="Q126" s="79"/>
    </row>
    <row r="127" spans="1:17" s="35" customFormat="1" ht="18.75" x14ac:dyDescent="0.2">
      <c r="A127" s="31"/>
      <c r="B127" s="64"/>
      <c r="C127" s="64"/>
      <c r="D127" s="85"/>
      <c r="E127" s="85"/>
      <c r="F127" s="85"/>
      <c r="G127" s="85"/>
      <c r="H127" s="64"/>
      <c r="I127" s="85"/>
      <c r="J127" s="85"/>
      <c r="K127" s="85"/>
      <c r="L127" s="85"/>
      <c r="M127" s="64"/>
      <c r="N127" s="85"/>
      <c r="O127" s="85"/>
      <c r="P127" s="85"/>
      <c r="Q127" s="85"/>
    </row>
    <row r="128" spans="1:17" s="35" customFormat="1" ht="18.75" x14ac:dyDescent="0.2">
      <c r="A128" s="31"/>
      <c r="B128" s="64"/>
      <c r="C128" s="64"/>
      <c r="D128" s="85"/>
      <c r="E128" s="85"/>
      <c r="F128" s="85"/>
      <c r="G128" s="85"/>
      <c r="H128" s="64"/>
      <c r="I128" s="85"/>
      <c r="J128" s="85"/>
      <c r="K128" s="85"/>
      <c r="L128" s="85"/>
      <c r="M128" s="64"/>
      <c r="N128" s="85"/>
      <c r="O128" s="85"/>
      <c r="P128" s="85"/>
      <c r="Q128" s="85"/>
    </row>
    <row r="129" spans="1:17" s="35" customFormat="1" ht="18.75" x14ac:dyDescent="0.2">
      <c r="A129" s="31"/>
      <c r="B129" s="64"/>
      <c r="C129" s="64"/>
      <c r="D129" s="85"/>
      <c r="E129" s="85"/>
      <c r="F129" s="85"/>
      <c r="G129" s="85"/>
      <c r="H129" s="64"/>
      <c r="I129" s="85"/>
      <c r="J129" s="85"/>
      <c r="K129" s="85"/>
      <c r="L129" s="85"/>
      <c r="M129" s="64"/>
      <c r="N129" s="85"/>
      <c r="O129" s="85"/>
      <c r="P129" s="85"/>
      <c r="Q129" s="85"/>
    </row>
    <row r="130" spans="1:17" s="88" customFormat="1" ht="18.75" x14ac:dyDescent="0.2">
      <c r="A130" s="86"/>
      <c r="B130" s="67"/>
      <c r="C130" s="67"/>
      <c r="D130" s="87"/>
      <c r="E130" s="87"/>
      <c r="F130" s="87"/>
      <c r="G130" s="87"/>
      <c r="H130" s="67"/>
      <c r="I130" s="87"/>
      <c r="J130" s="87"/>
      <c r="K130" s="87"/>
      <c r="L130" s="87"/>
      <c r="M130" s="67"/>
      <c r="N130" s="87"/>
      <c r="O130" s="87"/>
      <c r="P130" s="87"/>
      <c r="Q130" s="87"/>
    </row>
    <row r="131" spans="1:17" s="88" customFormat="1" ht="18.75" x14ac:dyDescent="0.2">
      <c r="A131" s="86"/>
      <c r="B131" s="67"/>
      <c r="C131" s="67"/>
      <c r="D131" s="87"/>
      <c r="E131" s="87"/>
      <c r="F131" s="87"/>
      <c r="G131" s="87"/>
      <c r="H131" s="67"/>
      <c r="I131" s="87"/>
      <c r="J131" s="87"/>
      <c r="K131" s="87"/>
      <c r="L131" s="87"/>
      <c r="M131" s="67"/>
      <c r="N131" s="87"/>
      <c r="O131" s="87"/>
      <c r="P131" s="87"/>
      <c r="Q131" s="87"/>
    </row>
    <row r="132" spans="1:17" s="71" customFormat="1" x14ac:dyDescent="0.2">
      <c r="A132" s="36"/>
      <c r="B132" s="51"/>
      <c r="C132" s="51"/>
      <c r="D132" s="89"/>
      <c r="E132" s="89"/>
      <c r="F132" s="89"/>
      <c r="G132" s="89"/>
      <c r="H132" s="51"/>
      <c r="I132" s="89"/>
      <c r="J132" s="89"/>
      <c r="K132" s="89"/>
      <c r="L132" s="89"/>
      <c r="M132" s="51"/>
      <c r="N132" s="89"/>
      <c r="O132" s="89"/>
      <c r="P132" s="89"/>
      <c r="Q132" s="89"/>
    </row>
    <row r="133" spans="1:17" s="71" customFormat="1" x14ac:dyDescent="0.2">
      <c r="A133" s="36"/>
      <c r="B133" s="51"/>
      <c r="C133" s="51"/>
      <c r="D133" s="89"/>
      <c r="E133" s="89"/>
      <c r="F133" s="89"/>
      <c r="G133" s="89"/>
      <c r="H133" s="51"/>
      <c r="I133" s="89"/>
      <c r="J133" s="89"/>
      <c r="K133" s="89"/>
      <c r="L133" s="89"/>
      <c r="M133" s="51"/>
      <c r="N133" s="89"/>
      <c r="O133" s="89"/>
      <c r="P133" s="89"/>
      <c r="Q133" s="89"/>
    </row>
    <row r="134" spans="1:17" s="71" customFormat="1" x14ac:dyDescent="0.2">
      <c r="A134" s="36"/>
      <c r="B134" s="51"/>
      <c r="C134" s="51"/>
      <c r="D134" s="89"/>
      <c r="E134" s="89"/>
      <c r="F134" s="89"/>
      <c r="G134" s="89"/>
      <c r="H134" s="51"/>
      <c r="I134" s="89"/>
      <c r="J134" s="89"/>
      <c r="K134" s="89"/>
      <c r="L134" s="89"/>
      <c r="M134" s="51"/>
      <c r="N134" s="89"/>
      <c r="O134" s="89"/>
      <c r="P134" s="89"/>
      <c r="Q134" s="89"/>
    </row>
    <row r="135" spans="1:17" s="71" customFormat="1" x14ac:dyDescent="0.2">
      <c r="A135" s="36"/>
      <c r="B135" s="51"/>
      <c r="C135" s="51"/>
      <c r="D135" s="89"/>
      <c r="E135" s="89"/>
      <c r="F135" s="89"/>
      <c r="G135" s="89"/>
      <c r="H135" s="51"/>
      <c r="I135" s="89"/>
      <c r="J135" s="89"/>
      <c r="K135" s="89"/>
      <c r="L135" s="89"/>
      <c r="M135" s="51"/>
      <c r="N135" s="89"/>
      <c r="O135" s="89"/>
      <c r="P135" s="89"/>
      <c r="Q135" s="89"/>
    </row>
    <row r="136" spans="1:17" s="71" customFormat="1" x14ac:dyDescent="0.2">
      <c r="A136" s="36"/>
      <c r="B136" s="51"/>
      <c r="C136" s="51"/>
      <c r="D136" s="89"/>
      <c r="E136" s="89"/>
      <c r="F136" s="89"/>
      <c r="G136" s="89"/>
      <c r="H136" s="51"/>
      <c r="I136" s="89"/>
      <c r="J136" s="89"/>
      <c r="K136" s="89"/>
      <c r="L136" s="89"/>
      <c r="M136" s="51"/>
      <c r="N136" s="89"/>
      <c r="O136" s="89"/>
      <c r="P136" s="89"/>
      <c r="Q136" s="89"/>
    </row>
  </sheetData>
  <protectedRanges>
    <protectedRange sqref="A10" name="Диапазон5"/>
    <protectedRange sqref="N49:Q68 I20:I48 L20:L48 D49:G68 I49:L50 D20:G47 J20:K47 N20:Q47 J51:L68" name="Диапазон1"/>
    <protectedRange sqref="N125:Q125 D125:G125 I125:L125" name="Диапазон55_1"/>
    <protectedRange sqref="N74:Q74 N122:Q122 D74:G74 D122:G122 I74:L74 I122:L122" name="Диапазон54_1"/>
    <protectedRange sqref="N72:Q72 N120:Q120 D72:G72 D120:G120 I72:L72 I120:L120" name="Диапазон53_1"/>
    <protectedRange sqref="D97:H97" name="Диапазон55_1_1"/>
    <protectedRange sqref="D94:H94" name="Диапазон54_1_1"/>
    <protectedRange sqref="D92:H92" name="Диапазон53_1_1"/>
  </protectedRanges>
  <mergeCells count="35">
    <mergeCell ref="A101:A111"/>
    <mergeCell ref="C14:Q14"/>
    <mergeCell ref="B14:B17"/>
    <mergeCell ref="A14:A17"/>
    <mergeCell ref="F92:I92"/>
    <mergeCell ref="F93:G93"/>
    <mergeCell ref="F95:G95"/>
    <mergeCell ref="F98:G98"/>
    <mergeCell ref="P16:P17"/>
    <mergeCell ref="Q16:Q17"/>
    <mergeCell ref="A19:Q19"/>
    <mergeCell ref="A49:Q49"/>
    <mergeCell ref="A86:Q86"/>
    <mergeCell ref="A92:A100"/>
    <mergeCell ref="J16:J17"/>
    <mergeCell ref="K16:K17"/>
    <mergeCell ref="A2:O2"/>
    <mergeCell ref="A3:O3"/>
    <mergeCell ref="A4:O4"/>
    <mergeCell ref="A6:N6"/>
    <mergeCell ref="C11:G11"/>
    <mergeCell ref="A11:B11"/>
    <mergeCell ref="C15:G15"/>
    <mergeCell ref="H15:L15"/>
    <mergeCell ref="M15:Q15"/>
    <mergeCell ref="F94:I94"/>
    <mergeCell ref="F97:I97"/>
    <mergeCell ref="L16:L17"/>
    <mergeCell ref="M16:N16"/>
    <mergeCell ref="O16:O17"/>
    <mergeCell ref="C16:D16"/>
    <mergeCell ref="E16:E17"/>
    <mergeCell ref="F16:F17"/>
    <mergeCell ref="G16:G17"/>
    <mergeCell ref="H16:I16"/>
  </mergeCells>
  <conditionalFormatting sqref="M93:M100 M102:M111 H99:H100 C99:C100 H102:H111 B99:B112 C102:C111 B90 H20:H47 B20:B48 C20:C47 H87:H89 B87:C89 B50:B85 H50:H84 C50:C84">
    <cfRule type="cellIs" dxfId="3" priority="4" stopIfTrue="1" operator="equal">
      <formula>0</formula>
    </cfRule>
  </conditionalFormatting>
  <conditionalFormatting sqref="I51:I71">
    <cfRule type="cellIs" dxfId="2" priority="1" stopIfTrue="1" operator="equal">
      <formula>0</formula>
    </cfRule>
  </conditionalFormatting>
  <printOptions horizontalCentered="1"/>
  <pageMargins left="0.3" right="0" top="0.39370078740157483" bottom="0.39370078740157483" header="0.19685039370078741" footer="0.15748031496062992"/>
  <pageSetup paperSize="9" scale="5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6"/>
  <sheetViews>
    <sheetView topLeftCell="A7" zoomScale="70" zoomScaleNormal="70" zoomScaleSheetLayoutView="70" workbookViewId="0">
      <selection activeCell="J10" sqref="J10"/>
    </sheetView>
  </sheetViews>
  <sheetFormatPr defaultColWidth="10.6640625" defaultRowHeight="15.75" x14ac:dyDescent="0.2"/>
  <cols>
    <col min="1" max="1" width="10.5" style="68" customWidth="1"/>
    <col min="2" max="2" width="47.6640625" style="49" customWidth="1"/>
    <col min="3" max="3" width="17.1640625" style="49" hidden="1" customWidth="1"/>
    <col min="4" max="4" width="22.1640625" style="69" hidden="1" customWidth="1"/>
    <col min="5" max="5" width="21.33203125" style="69" hidden="1" customWidth="1"/>
    <col min="6" max="7" width="18.5" style="69" hidden="1" customWidth="1"/>
    <col min="8" max="8" width="17.6640625" style="69" hidden="1" customWidth="1"/>
    <col min="9" max="9" width="17.6640625" style="49" customWidth="1"/>
    <col min="10" max="10" width="25.33203125" style="69" customWidth="1"/>
    <col min="11" max="14" width="18.5" style="69" customWidth="1"/>
    <col min="15" max="15" width="27.6640625" style="49" customWidth="1"/>
    <col min="16" max="16" width="21.83203125" style="69" customWidth="1"/>
    <col min="17" max="17" width="21.33203125" style="69" customWidth="1"/>
    <col min="18" max="18" width="18.5" style="69" customWidth="1"/>
    <col min="19" max="19" width="17.33203125" style="69" customWidth="1"/>
    <col min="20" max="16384" width="10.6640625" style="70"/>
  </cols>
  <sheetData>
    <row r="1" spans="1:19" ht="30" customHeight="1" x14ac:dyDescent="0.2">
      <c r="S1" s="20" t="s">
        <v>27</v>
      </c>
    </row>
    <row r="2" spans="1:19" s="71" customFormat="1" ht="18.75" x14ac:dyDescent="0.2">
      <c r="A2" s="569" t="s">
        <v>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1"/>
      <c r="S2" s="1"/>
    </row>
    <row r="3" spans="1:19" s="71" customFormat="1" ht="18.75" x14ac:dyDescent="0.2">
      <c r="A3" s="569" t="s">
        <v>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1"/>
      <c r="S3" s="1"/>
    </row>
    <row r="4" spans="1:19" s="71" customFormat="1" ht="18.75" x14ac:dyDescent="0.2">
      <c r="A4" s="569" t="s">
        <v>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1"/>
      <c r="S4" s="1"/>
    </row>
    <row r="5" spans="1:19" s="71" customFormat="1" ht="18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71" customFormat="1" ht="18.75" x14ac:dyDescent="0.2">
      <c r="A6" s="570" t="s">
        <v>89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30"/>
      <c r="R6" s="30"/>
      <c r="S6" s="30"/>
    </row>
    <row r="7" spans="1:19" s="71" customFormat="1" ht="18.75" x14ac:dyDescent="0.2">
      <c r="A7" s="1"/>
      <c r="B7" s="1"/>
      <c r="C7" s="31"/>
      <c r="D7" s="1"/>
      <c r="E7" s="1"/>
      <c r="G7" s="1"/>
      <c r="H7" s="31"/>
      <c r="J7" s="1"/>
      <c r="K7" s="1"/>
      <c r="L7" s="1"/>
      <c r="M7" s="1"/>
      <c r="N7" s="1"/>
      <c r="O7" s="31"/>
      <c r="P7" s="1"/>
      <c r="Q7" s="1"/>
      <c r="R7" s="1"/>
      <c r="S7" s="1"/>
    </row>
    <row r="8" spans="1:19" s="71" customFormat="1" ht="20.25" x14ac:dyDescent="0.3">
      <c r="A8" s="1"/>
      <c r="B8" s="1">
        <v>2019</v>
      </c>
      <c r="C8" s="32"/>
      <c r="D8" s="1"/>
      <c r="E8" s="1"/>
      <c r="G8" s="120" t="s">
        <v>90</v>
      </c>
      <c r="H8" s="118">
        <v>2019</v>
      </c>
      <c r="I8" s="116" t="s">
        <v>83</v>
      </c>
      <c r="J8" s="1"/>
      <c r="K8" s="1"/>
      <c r="L8" s="1"/>
      <c r="M8" s="1"/>
      <c r="N8" s="1"/>
      <c r="O8" s="32"/>
      <c r="P8" s="1"/>
      <c r="Q8" s="1"/>
      <c r="R8" s="1"/>
      <c r="S8" s="1"/>
    </row>
    <row r="9" spans="1:19" s="71" customFormat="1" ht="18.75" x14ac:dyDescent="0.2">
      <c r="A9" s="1"/>
      <c r="B9" s="1"/>
      <c r="C9" s="31"/>
      <c r="D9" s="1"/>
      <c r="E9" s="1"/>
      <c r="F9" s="1"/>
      <c r="G9" s="1"/>
      <c r="H9" s="1"/>
      <c r="I9" s="31"/>
      <c r="J9" s="1"/>
      <c r="K9" s="1"/>
      <c r="L9" s="1"/>
      <c r="M9" s="1"/>
      <c r="N9" s="1"/>
      <c r="O9" s="31"/>
      <c r="P9" s="1"/>
      <c r="Q9" s="1"/>
      <c r="R9" s="1"/>
      <c r="S9" s="1"/>
    </row>
    <row r="10" spans="1:19" s="71" customFormat="1" ht="18.75" x14ac:dyDescent="0.2">
      <c r="A10" s="33" t="s">
        <v>82</v>
      </c>
      <c r="B10" s="498">
        <v>520092</v>
      </c>
      <c r="C10" s="34" t="s">
        <v>561</v>
      </c>
      <c r="D10" s="34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s="71" customFormat="1" ht="18.75" x14ac:dyDescent="0.2">
      <c r="A11" s="572" t="s">
        <v>1</v>
      </c>
      <c r="B11" s="572"/>
      <c r="C11" s="571" t="s">
        <v>2</v>
      </c>
      <c r="D11" s="571"/>
      <c r="E11" s="571"/>
      <c r="F11" s="571"/>
      <c r="G11" s="571"/>
      <c r="H11" s="117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71" customFormat="1" x14ac:dyDescent="0.2">
      <c r="A12" s="36"/>
      <c r="B12" s="36"/>
      <c r="C12" s="36"/>
      <c r="D12" s="37"/>
      <c r="E12" s="37"/>
      <c r="F12" s="37"/>
      <c r="G12" s="37"/>
      <c r="H12" s="37"/>
      <c r="I12" s="36"/>
      <c r="J12" s="37"/>
      <c r="K12" s="37"/>
      <c r="L12" s="37"/>
      <c r="M12" s="37"/>
      <c r="N12" s="37"/>
      <c r="O12" s="36"/>
      <c r="P12" s="37"/>
      <c r="Q12" s="37"/>
      <c r="R12" s="37"/>
      <c r="S12" s="37"/>
    </row>
    <row r="13" spans="1:19" s="1" customFormat="1" ht="24" customHeight="1" x14ac:dyDescent="0.2">
      <c r="B13" s="2"/>
      <c r="C13" s="2"/>
      <c r="D13" s="3"/>
      <c r="E13" s="3"/>
      <c r="F13" s="3"/>
      <c r="G13" s="3"/>
      <c r="H13" s="3"/>
      <c r="I13" s="2"/>
      <c r="J13" s="3"/>
      <c r="K13" s="3"/>
      <c r="L13" s="3"/>
      <c r="M13" s="3"/>
      <c r="N13" s="3"/>
      <c r="O13" s="2"/>
      <c r="P13" s="3"/>
      <c r="Q13" s="3"/>
    </row>
    <row r="14" spans="1:19" s="71" customFormat="1" ht="16.5" thickBot="1" x14ac:dyDescent="0.25">
      <c r="A14" s="36"/>
      <c r="B14" s="50"/>
      <c r="C14" s="50"/>
      <c r="D14" s="89"/>
      <c r="E14" s="89"/>
      <c r="F14" s="89"/>
      <c r="G14" s="89"/>
      <c r="H14" s="89"/>
      <c r="I14" s="50"/>
      <c r="J14" s="89"/>
      <c r="K14" s="89"/>
      <c r="L14" s="89"/>
      <c r="M14" s="89"/>
      <c r="N14" s="89"/>
      <c r="O14" s="50"/>
      <c r="P14" s="89"/>
      <c r="Q14" s="89"/>
      <c r="R14" s="89"/>
      <c r="S14" s="89"/>
    </row>
    <row r="15" spans="1:19" s="51" customFormat="1" ht="17.25" customHeight="1" thickBot="1" x14ac:dyDescent="0.25">
      <c r="A15" s="594" t="s">
        <v>3</v>
      </c>
      <c r="B15" s="559" t="s">
        <v>10</v>
      </c>
      <c r="C15" s="559" t="s">
        <v>25</v>
      </c>
      <c r="D15" s="557"/>
      <c r="E15" s="557"/>
      <c r="F15" s="557"/>
      <c r="G15" s="557"/>
      <c r="H15" s="558"/>
      <c r="I15" s="557" t="s">
        <v>26</v>
      </c>
      <c r="J15" s="557"/>
      <c r="K15" s="557"/>
      <c r="L15" s="557"/>
      <c r="M15" s="557"/>
      <c r="N15" s="558"/>
      <c r="O15" s="559" t="s">
        <v>12</v>
      </c>
      <c r="P15" s="557"/>
      <c r="Q15" s="557"/>
      <c r="R15" s="557"/>
      <c r="S15" s="558"/>
    </row>
    <row r="16" spans="1:19" s="51" customFormat="1" ht="58.5" customHeight="1" x14ac:dyDescent="0.2">
      <c r="A16" s="595"/>
      <c r="B16" s="596"/>
      <c r="C16" s="597" t="s">
        <v>11</v>
      </c>
      <c r="D16" s="567"/>
      <c r="E16" s="567" t="s">
        <v>14</v>
      </c>
      <c r="F16" s="567" t="s">
        <v>15</v>
      </c>
      <c r="G16" s="567" t="s">
        <v>16</v>
      </c>
      <c r="H16" s="568" t="s">
        <v>17</v>
      </c>
      <c r="I16" s="563" t="s">
        <v>11</v>
      </c>
      <c r="J16" s="564"/>
      <c r="K16" s="564" t="s">
        <v>14</v>
      </c>
      <c r="L16" s="564" t="s">
        <v>15</v>
      </c>
      <c r="M16" s="564" t="s">
        <v>16</v>
      </c>
      <c r="N16" s="561" t="s">
        <v>17</v>
      </c>
      <c r="O16" s="563" t="s">
        <v>11</v>
      </c>
      <c r="P16" s="564"/>
      <c r="Q16" s="564" t="s">
        <v>14</v>
      </c>
      <c r="R16" s="564" t="s">
        <v>15</v>
      </c>
      <c r="S16" s="585" t="s">
        <v>17</v>
      </c>
    </row>
    <row r="17" spans="1:27" s="51" customFormat="1" ht="96.75" customHeight="1" thickBot="1" x14ac:dyDescent="0.25">
      <c r="A17" s="595"/>
      <c r="B17" s="596"/>
      <c r="C17" s="52" t="s">
        <v>12</v>
      </c>
      <c r="D17" s="176" t="s">
        <v>13</v>
      </c>
      <c r="E17" s="565"/>
      <c r="F17" s="565"/>
      <c r="G17" s="565"/>
      <c r="H17" s="562"/>
      <c r="I17" s="52" t="s">
        <v>12</v>
      </c>
      <c r="J17" s="176" t="s">
        <v>13</v>
      </c>
      <c r="K17" s="565"/>
      <c r="L17" s="565"/>
      <c r="M17" s="565"/>
      <c r="N17" s="562"/>
      <c r="O17" s="52" t="s">
        <v>12</v>
      </c>
      <c r="P17" s="176" t="s">
        <v>13</v>
      </c>
      <c r="Q17" s="565"/>
      <c r="R17" s="565"/>
      <c r="S17" s="586"/>
    </row>
    <row r="18" spans="1:27" s="51" customFormat="1" ht="19.5" customHeight="1" thickBot="1" x14ac:dyDescent="0.25">
      <c r="A18" s="4">
        <v>1</v>
      </c>
      <c r="B18" s="53">
        <v>2</v>
      </c>
      <c r="C18" s="5">
        <v>3</v>
      </c>
      <c r="D18" s="21">
        <v>4</v>
      </c>
      <c r="E18" s="21">
        <v>5</v>
      </c>
      <c r="F18" s="21">
        <v>6</v>
      </c>
      <c r="G18" s="21">
        <v>7</v>
      </c>
      <c r="H18" s="11" t="s">
        <v>18</v>
      </c>
      <c r="I18" s="5">
        <v>9</v>
      </c>
      <c r="J18" s="21">
        <v>10</v>
      </c>
      <c r="K18" s="21">
        <v>11</v>
      </c>
      <c r="L18" s="21">
        <v>12</v>
      </c>
      <c r="M18" s="21">
        <v>13</v>
      </c>
      <c r="N18" s="11" t="s">
        <v>19</v>
      </c>
      <c r="O18" s="5" t="s">
        <v>20</v>
      </c>
      <c r="P18" s="21" t="s">
        <v>21</v>
      </c>
      <c r="Q18" s="21" t="s">
        <v>22</v>
      </c>
      <c r="R18" s="21" t="s">
        <v>23</v>
      </c>
      <c r="S18" s="22" t="s">
        <v>24</v>
      </c>
    </row>
    <row r="19" spans="1:27" s="51" customFormat="1" ht="19.5" customHeight="1" thickBot="1" x14ac:dyDescent="0.25">
      <c r="A19" s="587" t="s">
        <v>54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8"/>
      <c r="R19" s="588"/>
      <c r="S19" s="589"/>
    </row>
    <row r="20" spans="1:27" s="41" customFormat="1" ht="18.75" hidden="1" x14ac:dyDescent="0.2">
      <c r="A20" s="38">
        <v>1</v>
      </c>
      <c r="B20" s="39" t="s">
        <v>61</v>
      </c>
      <c r="C20" s="6"/>
      <c r="D20" s="108"/>
      <c r="E20" s="7" t="s">
        <v>64</v>
      </c>
      <c r="F20" s="7" t="s">
        <v>64</v>
      </c>
      <c r="G20" s="7" t="s">
        <v>64</v>
      </c>
      <c r="H20" s="111">
        <f>C20</f>
        <v>0</v>
      </c>
      <c r="I20" s="177"/>
      <c r="J20" s="178"/>
      <c r="K20" s="179" t="s">
        <v>64</v>
      </c>
      <c r="L20" s="179" t="s">
        <v>64</v>
      </c>
      <c r="M20" s="179" t="s">
        <v>64</v>
      </c>
      <c r="N20" s="180">
        <f>I20</f>
        <v>0</v>
      </c>
      <c r="O20" s="12">
        <f>C20+I20</f>
        <v>0</v>
      </c>
      <c r="P20" s="108">
        <f>D20+J20</f>
        <v>0</v>
      </c>
      <c r="Q20" s="7" t="s">
        <v>64</v>
      </c>
      <c r="R20" s="7" t="s">
        <v>64</v>
      </c>
      <c r="S20" s="111">
        <f>H20+N20</f>
        <v>0</v>
      </c>
      <c r="T20" s="40"/>
      <c r="U20" s="40"/>
      <c r="V20" s="40"/>
      <c r="W20" s="40"/>
      <c r="X20" s="40"/>
      <c r="Y20" s="40"/>
      <c r="Z20" s="40"/>
      <c r="AA20" s="40"/>
    </row>
    <row r="21" spans="1:27" s="41" customFormat="1" ht="18.75" hidden="1" x14ac:dyDescent="0.2">
      <c r="A21" s="42">
        <v>2</v>
      </c>
      <c r="B21" s="43" t="s">
        <v>29</v>
      </c>
      <c r="C21" s="8"/>
      <c r="D21" s="108"/>
      <c r="E21" s="9" t="s">
        <v>64</v>
      </c>
      <c r="F21" s="9" t="s">
        <v>64</v>
      </c>
      <c r="G21" s="9" t="s">
        <v>64</v>
      </c>
      <c r="H21" s="112">
        <f t="shared" ref="H21:H47" si="0">C21</f>
        <v>0</v>
      </c>
      <c r="I21" s="8"/>
      <c r="J21" s="108"/>
      <c r="K21" s="9" t="s">
        <v>64</v>
      </c>
      <c r="L21" s="9" t="s">
        <v>64</v>
      </c>
      <c r="M21" s="9" t="s">
        <v>64</v>
      </c>
      <c r="N21" s="112">
        <f t="shared" ref="N21:N47" si="1">I21</f>
        <v>0</v>
      </c>
      <c r="O21" s="13">
        <f t="shared" ref="O21:O47" si="2">C21+I21</f>
        <v>0</v>
      </c>
      <c r="P21" s="108">
        <f t="shared" ref="P21:P47" si="3">D21+J21</f>
        <v>0</v>
      </c>
      <c r="Q21" s="9" t="s">
        <v>64</v>
      </c>
      <c r="R21" s="9" t="s">
        <v>64</v>
      </c>
      <c r="S21" s="112">
        <f t="shared" ref="S21:S47" si="4">H21+N21</f>
        <v>0</v>
      </c>
      <c r="T21" s="40"/>
      <c r="U21" s="40"/>
      <c r="V21" s="40"/>
      <c r="W21" s="40"/>
      <c r="X21" s="40"/>
      <c r="Y21" s="40"/>
      <c r="Z21" s="40"/>
      <c r="AA21" s="40"/>
    </row>
    <row r="22" spans="1:27" s="41" customFormat="1" ht="18.75" hidden="1" x14ac:dyDescent="0.2">
      <c r="A22" s="42">
        <v>3</v>
      </c>
      <c r="B22" s="43" t="s">
        <v>30</v>
      </c>
      <c r="C22" s="8"/>
      <c r="D22" s="108"/>
      <c r="E22" s="9" t="s">
        <v>64</v>
      </c>
      <c r="F22" s="9" t="s">
        <v>64</v>
      </c>
      <c r="G22" s="9" t="s">
        <v>64</v>
      </c>
      <c r="H22" s="112">
        <f t="shared" si="0"/>
        <v>0</v>
      </c>
      <c r="I22" s="8"/>
      <c r="J22" s="108"/>
      <c r="K22" s="9" t="s">
        <v>64</v>
      </c>
      <c r="L22" s="9" t="s">
        <v>64</v>
      </c>
      <c r="M22" s="9" t="s">
        <v>64</v>
      </c>
      <c r="N22" s="112">
        <f t="shared" si="1"/>
        <v>0</v>
      </c>
      <c r="O22" s="13">
        <f t="shared" si="2"/>
        <v>0</v>
      </c>
      <c r="P22" s="108">
        <f t="shared" si="3"/>
        <v>0</v>
      </c>
      <c r="Q22" s="9" t="s">
        <v>64</v>
      </c>
      <c r="R22" s="9" t="s">
        <v>64</v>
      </c>
      <c r="S22" s="112">
        <f t="shared" si="4"/>
        <v>0</v>
      </c>
      <c r="T22" s="40"/>
      <c r="U22" s="40"/>
      <c r="V22" s="40"/>
      <c r="W22" s="40"/>
      <c r="X22" s="40"/>
      <c r="Y22" s="40"/>
      <c r="Z22" s="40"/>
      <c r="AA22" s="40"/>
    </row>
    <row r="23" spans="1:27" s="41" customFormat="1" ht="18.75" hidden="1" x14ac:dyDescent="0.2">
      <c r="A23" s="42">
        <v>4</v>
      </c>
      <c r="B23" s="43" t="s">
        <v>31</v>
      </c>
      <c r="C23" s="8"/>
      <c r="D23" s="108"/>
      <c r="E23" s="9" t="s">
        <v>64</v>
      </c>
      <c r="F23" s="9" t="s">
        <v>64</v>
      </c>
      <c r="G23" s="9" t="s">
        <v>64</v>
      </c>
      <c r="H23" s="112">
        <f t="shared" si="0"/>
        <v>0</v>
      </c>
      <c r="I23" s="8"/>
      <c r="J23" s="108"/>
      <c r="K23" s="9" t="s">
        <v>64</v>
      </c>
      <c r="L23" s="9" t="s">
        <v>64</v>
      </c>
      <c r="M23" s="9" t="s">
        <v>64</v>
      </c>
      <c r="N23" s="112">
        <f t="shared" si="1"/>
        <v>0</v>
      </c>
      <c r="O23" s="13">
        <f t="shared" si="2"/>
        <v>0</v>
      </c>
      <c r="P23" s="108">
        <f t="shared" si="3"/>
        <v>0</v>
      </c>
      <c r="Q23" s="9" t="s">
        <v>64</v>
      </c>
      <c r="R23" s="9" t="s">
        <v>64</v>
      </c>
      <c r="S23" s="112">
        <f t="shared" si="4"/>
        <v>0</v>
      </c>
      <c r="T23" s="40"/>
      <c r="U23" s="40"/>
      <c r="V23" s="40"/>
      <c r="W23" s="40"/>
      <c r="X23" s="40"/>
      <c r="Y23" s="40"/>
      <c r="Z23" s="40"/>
      <c r="AA23" s="40"/>
    </row>
    <row r="24" spans="1:27" s="41" customFormat="1" ht="20.25" hidden="1" customHeight="1" x14ac:dyDescent="0.2">
      <c r="A24" s="42">
        <v>5</v>
      </c>
      <c r="B24" s="43" t="s">
        <v>32</v>
      </c>
      <c r="C24" s="8"/>
      <c r="D24" s="108"/>
      <c r="E24" s="9" t="s">
        <v>64</v>
      </c>
      <c r="F24" s="9" t="s">
        <v>64</v>
      </c>
      <c r="G24" s="9" t="s">
        <v>64</v>
      </c>
      <c r="H24" s="112">
        <f t="shared" si="0"/>
        <v>0</v>
      </c>
      <c r="I24" s="8"/>
      <c r="J24" s="108"/>
      <c r="K24" s="9" t="s">
        <v>64</v>
      </c>
      <c r="L24" s="9" t="s">
        <v>64</v>
      </c>
      <c r="M24" s="9" t="s">
        <v>64</v>
      </c>
      <c r="N24" s="112">
        <f t="shared" si="1"/>
        <v>0</v>
      </c>
      <c r="O24" s="13">
        <f t="shared" si="2"/>
        <v>0</v>
      </c>
      <c r="P24" s="108">
        <f t="shared" si="3"/>
        <v>0</v>
      </c>
      <c r="Q24" s="9" t="s">
        <v>64</v>
      </c>
      <c r="R24" s="9" t="s">
        <v>64</v>
      </c>
      <c r="S24" s="112">
        <f t="shared" si="4"/>
        <v>0</v>
      </c>
      <c r="T24" s="40"/>
      <c r="U24" s="40"/>
      <c r="V24" s="40"/>
      <c r="W24" s="40"/>
      <c r="X24" s="40"/>
      <c r="Y24" s="40"/>
      <c r="Z24" s="40"/>
      <c r="AA24" s="40"/>
    </row>
    <row r="25" spans="1:27" s="41" customFormat="1" ht="20.25" hidden="1" customHeight="1" x14ac:dyDescent="0.2">
      <c r="A25" s="42">
        <v>6</v>
      </c>
      <c r="B25" s="43" t="s">
        <v>33</v>
      </c>
      <c r="C25" s="8"/>
      <c r="D25" s="108"/>
      <c r="E25" s="9" t="s">
        <v>64</v>
      </c>
      <c r="F25" s="9" t="s">
        <v>64</v>
      </c>
      <c r="G25" s="9" t="s">
        <v>64</v>
      </c>
      <c r="H25" s="112">
        <f t="shared" si="0"/>
        <v>0</v>
      </c>
      <c r="I25" s="8"/>
      <c r="J25" s="108"/>
      <c r="K25" s="9" t="s">
        <v>64</v>
      </c>
      <c r="L25" s="9" t="s">
        <v>64</v>
      </c>
      <c r="M25" s="9" t="s">
        <v>64</v>
      </c>
      <c r="N25" s="112">
        <f t="shared" si="1"/>
        <v>0</v>
      </c>
      <c r="O25" s="13">
        <f t="shared" si="2"/>
        <v>0</v>
      </c>
      <c r="P25" s="108">
        <f t="shared" si="3"/>
        <v>0</v>
      </c>
      <c r="Q25" s="9" t="s">
        <v>64</v>
      </c>
      <c r="R25" s="9" t="s">
        <v>64</v>
      </c>
      <c r="S25" s="112">
        <f t="shared" si="4"/>
        <v>0</v>
      </c>
      <c r="T25" s="40"/>
      <c r="U25" s="40"/>
      <c r="V25" s="40"/>
      <c r="W25" s="40"/>
      <c r="X25" s="40"/>
      <c r="Y25" s="40"/>
      <c r="Z25" s="40"/>
      <c r="AA25" s="40"/>
    </row>
    <row r="26" spans="1:27" s="41" customFormat="1" ht="18" hidden="1" customHeight="1" x14ac:dyDescent="0.2">
      <c r="A26" s="42">
        <v>7</v>
      </c>
      <c r="B26" s="43" t="s">
        <v>34</v>
      </c>
      <c r="C26" s="8"/>
      <c r="D26" s="108"/>
      <c r="E26" s="9" t="s">
        <v>64</v>
      </c>
      <c r="F26" s="9" t="s">
        <v>64</v>
      </c>
      <c r="G26" s="9" t="s">
        <v>64</v>
      </c>
      <c r="H26" s="112">
        <f t="shared" si="0"/>
        <v>0</v>
      </c>
      <c r="I26" s="8"/>
      <c r="J26" s="108"/>
      <c r="K26" s="9" t="s">
        <v>64</v>
      </c>
      <c r="L26" s="9" t="s">
        <v>64</v>
      </c>
      <c r="M26" s="9" t="s">
        <v>64</v>
      </c>
      <c r="N26" s="112">
        <f t="shared" si="1"/>
        <v>0</v>
      </c>
      <c r="O26" s="13">
        <f t="shared" si="2"/>
        <v>0</v>
      </c>
      <c r="P26" s="108">
        <f t="shared" si="3"/>
        <v>0</v>
      </c>
      <c r="Q26" s="9" t="s">
        <v>64</v>
      </c>
      <c r="R26" s="9" t="s">
        <v>64</v>
      </c>
      <c r="S26" s="112">
        <f t="shared" si="4"/>
        <v>0</v>
      </c>
      <c r="T26" s="40"/>
      <c r="U26" s="40"/>
      <c r="V26" s="40"/>
      <c r="W26" s="40"/>
      <c r="X26" s="40"/>
      <c r="Y26" s="40"/>
      <c r="Z26" s="40"/>
      <c r="AA26" s="40"/>
    </row>
    <row r="27" spans="1:27" s="41" customFormat="1" ht="18.75" hidden="1" x14ac:dyDescent="0.2">
      <c r="A27" s="42">
        <v>8</v>
      </c>
      <c r="B27" s="43" t="s">
        <v>35</v>
      </c>
      <c r="C27" s="8"/>
      <c r="D27" s="108"/>
      <c r="E27" s="9" t="s">
        <v>64</v>
      </c>
      <c r="F27" s="9" t="s">
        <v>64</v>
      </c>
      <c r="G27" s="9" t="s">
        <v>64</v>
      </c>
      <c r="H27" s="112">
        <f t="shared" si="0"/>
        <v>0</v>
      </c>
      <c r="I27" s="8"/>
      <c r="J27" s="108"/>
      <c r="K27" s="9" t="s">
        <v>64</v>
      </c>
      <c r="L27" s="9" t="s">
        <v>64</v>
      </c>
      <c r="M27" s="9" t="s">
        <v>64</v>
      </c>
      <c r="N27" s="112">
        <f t="shared" si="1"/>
        <v>0</v>
      </c>
      <c r="O27" s="13">
        <f t="shared" si="2"/>
        <v>0</v>
      </c>
      <c r="P27" s="108">
        <f t="shared" si="3"/>
        <v>0</v>
      </c>
      <c r="Q27" s="9" t="s">
        <v>64</v>
      </c>
      <c r="R27" s="9" t="s">
        <v>64</v>
      </c>
      <c r="S27" s="112">
        <f t="shared" si="4"/>
        <v>0</v>
      </c>
      <c r="T27" s="40"/>
      <c r="U27" s="40"/>
      <c r="V27" s="40"/>
      <c r="W27" s="40"/>
      <c r="X27" s="40"/>
      <c r="Y27" s="40"/>
      <c r="Z27" s="40"/>
      <c r="AA27" s="40"/>
    </row>
    <row r="28" spans="1:27" s="41" customFormat="1" ht="18.75" hidden="1" x14ac:dyDescent="0.2">
      <c r="A28" s="42">
        <v>9</v>
      </c>
      <c r="B28" s="43" t="s">
        <v>36</v>
      </c>
      <c r="C28" s="8"/>
      <c r="D28" s="108"/>
      <c r="E28" s="9" t="s">
        <v>64</v>
      </c>
      <c r="F28" s="9" t="s">
        <v>64</v>
      </c>
      <c r="G28" s="9" t="s">
        <v>64</v>
      </c>
      <c r="H28" s="112">
        <f t="shared" si="0"/>
        <v>0</v>
      </c>
      <c r="I28" s="8"/>
      <c r="J28" s="108"/>
      <c r="K28" s="9" t="s">
        <v>64</v>
      </c>
      <c r="L28" s="9" t="s">
        <v>64</v>
      </c>
      <c r="M28" s="9" t="s">
        <v>64</v>
      </c>
      <c r="N28" s="112">
        <f t="shared" si="1"/>
        <v>0</v>
      </c>
      <c r="O28" s="13">
        <f t="shared" si="2"/>
        <v>0</v>
      </c>
      <c r="P28" s="108">
        <f t="shared" si="3"/>
        <v>0</v>
      </c>
      <c r="Q28" s="9" t="s">
        <v>64</v>
      </c>
      <c r="R28" s="9" t="s">
        <v>64</v>
      </c>
      <c r="S28" s="112">
        <f t="shared" si="4"/>
        <v>0</v>
      </c>
      <c r="T28" s="40"/>
      <c r="U28" s="40"/>
      <c r="V28" s="40"/>
      <c r="W28" s="40"/>
      <c r="X28" s="40"/>
      <c r="Y28" s="40"/>
      <c r="Z28" s="40"/>
      <c r="AA28" s="40"/>
    </row>
    <row r="29" spans="1:27" s="41" customFormat="1" ht="18.75" hidden="1" x14ac:dyDescent="0.2">
      <c r="A29" s="42">
        <v>10</v>
      </c>
      <c r="B29" s="43" t="s">
        <v>50</v>
      </c>
      <c r="C29" s="8"/>
      <c r="D29" s="108"/>
      <c r="E29" s="9" t="s">
        <v>64</v>
      </c>
      <c r="F29" s="9" t="s">
        <v>64</v>
      </c>
      <c r="G29" s="9" t="s">
        <v>64</v>
      </c>
      <c r="H29" s="112">
        <f t="shared" si="0"/>
        <v>0</v>
      </c>
      <c r="I29" s="8"/>
      <c r="J29" s="108"/>
      <c r="K29" s="9" t="s">
        <v>64</v>
      </c>
      <c r="L29" s="9" t="s">
        <v>64</v>
      </c>
      <c r="M29" s="9" t="s">
        <v>64</v>
      </c>
      <c r="N29" s="112">
        <f t="shared" si="1"/>
        <v>0</v>
      </c>
      <c r="O29" s="13">
        <f t="shared" si="2"/>
        <v>0</v>
      </c>
      <c r="P29" s="108">
        <f t="shared" si="3"/>
        <v>0</v>
      </c>
      <c r="Q29" s="9" t="s">
        <v>64</v>
      </c>
      <c r="R29" s="9" t="s">
        <v>64</v>
      </c>
      <c r="S29" s="112">
        <f t="shared" si="4"/>
        <v>0</v>
      </c>
      <c r="T29" s="40"/>
      <c r="U29" s="40"/>
      <c r="V29" s="40"/>
      <c r="W29" s="40"/>
      <c r="X29" s="40"/>
      <c r="Y29" s="40"/>
      <c r="Z29" s="40"/>
      <c r="AA29" s="40"/>
    </row>
    <row r="30" spans="1:27" s="41" customFormat="1" ht="18.75" hidden="1" x14ac:dyDescent="0.2">
      <c r="A30" s="42">
        <v>11</v>
      </c>
      <c r="B30" s="43" t="s">
        <v>37</v>
      </c>
      <c r="C30" s="8"/>
      <c r="D30" s="108"/>
      <c r="E30" s="9" t="s">
        <v>64</v>
      </c>
      <c r="F30" s="9" t="s">
        <v>64</v>
      </c>
      <c r="G30" s="9" t="s">
        <v>64</v>
      </c>
      <c r="H30" s="112">
        <f t="shared" si="0"/>
        <v>0</v>
      </c>
      <c r="I30" s="8"/>
      <c r="J30" s="108"/>
      <c r="K30" s="9" t="s">
        <v>64</v>
      </c>
      <c r="L30" s="9" t="s">
        <v>64</v>
      </c>
      <c r="M30" s="9" t="s">
        <v>64</v>
      </c>
      <c r="N30" s="112">
        <f t="shared" si="1"/>
        <v>0</v>
      </c>
      <c r="O30" s="13">
        <f t="shared" si="2"/>
        <v>0</v>
      </c>
      <c r="P30" s="108">
        <f t="shared" si="3"/>
        <v>0</v>
      </c>
      <c r="Q30" s="9" t="s">
        <v>64</v>
      </c>
      <c r="R30" s="9" t="s">
        <v>64</v>
      </c>
      <c r="S30" s="112">
        <f t="shared" si="4"/>
        <v>0</v>
      </c>
      <c r="T30" s="40"/>
      <c r="U30" s="40"/>
      <c r="V30" s="40"/>
      <c r="W30" s="40"/>
      <c r="X30" s="40"/>
      <c r="Y30" s="40"/>
      <c r="Z30" s="40"/>
      <c r="AA30" s="40"/>
    </row>
    <row r="31" spans="1:27" s="41" customFormat="1" ht="18.75" hidden="1" x14ac:dyDescent="0.2">
      <c r="A31" s="42">
        <v>12</v>
      </c>
      <c r="B31" s="43" t="s">
        <v>55</v>
      </c>
      <c r="C31" s="10"/>
      <c r="D31" s="108"/>
      <c r="E31" s="9" t="s">
        <v>64</v>
      </c>
      <c r="F31" s="9" t="s">
        <v>64</v>
      </c>
      <c r="G31" s="9" t="s">
        <v>64</v>
      </c>
      <c r="H31" s="112">
        <f t="shared" si="0"/>
        <v>0</v>
      </c>
      <c r="I31" s="10"/>
      <c r="J31" s="108"/>
      <c r="K31" s="9" t="s">
        <v>64</v>
      </c>
      <c r="L31" s="9" t="s">
        <v>64</v>
      </c>
      <c r="M31" s="9" t="s">
        <v>64</v>
      </c>
      <c r="N31" s="112">
        <f t="shared" si="1"/>
        <v>0</v>
      </c>
      <c r="O31" s="14">
        <f t="shared" si="2"/>
        <v>0</v>
      </c>
      <c r="P31" s="108">
        <f t="shared" si="3"/>
        <v>0</v>
      </c>
      <c r="Q31" s="9" t="s">
        <v>64</v>
      </c>
      <c r="R31" s="9" t="s">
        <v>64</v>
      </c>
      <c r="S31" s="112">
        <f t="shared" si="4"/>
        <v>0</v>
      </c>
      <c r="T31" s="40"/>
      <c r="U31" s="40"/>
      <c r="V31" s="40"/>
      <c r="W31" s="40"/>
      <c r="X31" s="40"/>
      <c r="Y31" s="40"/>
      <c r="Z31" s="40"/>
      <c r="AA31" s="40"/>
    </row>
    <row r="32" spans="1:27" s="41" customFormat="1" ht="18.75" hidden="1" x14ac:dyDescent="0.2">
      <c r="A32" s="42">
        <v>13</v>
      </c>
      <c r="B32" s="43" t="s">
        <v>40</v>
      </c>
      <c r="C32" s="10"/>
      <c r="D32" s="108"/>
      <c r="E32" s="9" t="s">
        <v>64</v>
      </c>
      <c r="F32" s="9" t="s">
        <v>64</v>
      </c>
      <c r="G32" s="9" t="s">
        <v>64</v>
      </c>
      <c r="H32" s="112">
        <f t="shared" si="0"/>
        <v>0</v>
      </c>
      <c r="I32" s="10"/>
      <c r="J32" s="108"/>
      <c r="K32" s="9" t="s">
        <v>64</v>
      </c>
      <c r="L32" s="9" t="s">
        <v>64</v>
      </c>
      <c r="M32" s="9" t="s">
        <v>64</v>
      </c>
      <c r="N32" s="112">
        <f t="shared" si="1"/>
        <v>0</v>
      </c>
      <c r="O32" s="14">
        <f t="shared" si="2"/>
        <v>0</v>
      </c>
      <c r="P32" s="108">
        <f t="shared" si="3"/>
        <v>0</v>
      </c>
      <c r="Q32" s="9" t="s">
        <v>64</v>
      </c>
      <c r="R32" s="9" t="s">
        <v>64</v>
      </c>
      <c r="S32" s="112">
        <f t="shared" si="4"/>
        <v>0</v>
      </c>
      <c r="T32" s="40"/>
      <c r="U32" s="40"/>
      <c r="V32" s="40"/>
      <c r="W32" s="40"/>
      <c r="X32" s="40"/>
      <c r="Y32" s="40"/>
      <c r="Z32" s="40"/>
      <c r="AA32" s="40"/>
    </row>
    <row r="33" spans="1:27" s="41" customFormat="1" ht="18.75" hidden="1" x14ac:dyDescent="0.2">
      <c r="A33" s="42">
        <v>14</v>
      </c>
      <c r="B33" s="43" t="s">
        <v>41</v>
      </c>
      <c r="C33" s="10"/>
      <c r="D33" s="108"/>
      <c r="E33" s="9" t="s">
        <v>64</v>
      </c>
      <c r="F33" s="9" t="s">
        <v>64</v>
      </c>
      <c r="G33" s="9" t="s">
        <v>64</v>
      </c>
      <c r="H33" s="112">
        <f t="shared" si="0"/>
        <v>0</v>
      </c>
      <c r="I33" s="10"/>
      <c r="J33" s="108"/>
      <c r="K33" s="9" t="s">
        <v>64</v>
      </c>
      <c r="L33" s="9" t="s">
        <v>64</v>
      </c>
      <c r="M33" s="9" t="s">
        <v>64</v>
      </c>
      <c r="N33" s="112">
        <f t="shared" si="1"/>
        <v>0</v>
      </c>
      <c r="O33" s="14">
        <f t="shared" si="2"/>
        <v>0</v>
      </c>
      <c r="P33" s="108">
        <f t="shared" si="3"/>
        <v>0</v>
      </c>
      <c r="Q33" s="9" t="s">
        <v>64</v>
      </c>
      <c r="R33" s="9" t="s">
        <v>64</v>
      </c>
      <c r="S33" s="112">
        <f t="shared" si="4"/>
        <v>0</v>
      </c>
      <c r="T33" s="40"/>
      <c r="U33" s="40"/>
      <c r="V33" s="40"/>
      <c r="W33" s="40"/>
      <c r="X33" s="40"/>
      <c r="Y33" s="40"/>
      <c r="Z33" s="40"/>
      <c r="AA33" s="40"/>
    </row>
    <row r="34" spans="1:27" s="41" customFormat="1" ht="18.75" hidden="1" x14ac:dyDescent="0.2">
      <c r="A34" s="42">
        <v>15</v>
      </c>
      <c r="B34" s="43" t="s">
        <v>42</v>
      </c>
      <c r="C34" s="10"/>
      <c r="D34" s="108"/>
      <c r="E34" s="9" t="s">
        <v>64</v>
      </c>
      <c r="F34" s="9" t="s">
        <v>64</v>
      </c>
      <c r="G34" s="9" t="s">
        <v>64</v>
      </c>
      <c r="H34" s="112">
        <f t="shared" si="0"/>
        <v>0</v>
      </c>
      <c r="I34" s="10"/>
      <c r="J34" s="108"/>
      <c r="K34" s="9" t="s">
        <v>64</v>
      </c>
      <c r="L34" s="9" t="s">
        <v>64</v>
      </c>
      <c r="M34" s="9" t="s">
        <v>64</v>
      </c>
      <c r="N34" s="112">
        <f t="shared" si="1"/>
        <v>0</v>
      </c>
      <c r="O34" s="14">
        <f t="shared" si="2"/>
        <v>0</v>
      </c>
      <c r="P34" s="108">
        <f t="shared" si="3"/>
        <v>0</v>
      </c>
      <c r="Q34" s="9" t="s">
        <v>64</v>
      </c>
      <c r="R34" s="9" t="s">
        <v>64</v>
      </c>
      <c r="S34" s="112">
        <f t="shared" si="4"/>
        <v>0</v>
      </c>
      <c r="T34" s="40"/>
      <c r="U34" s="40"/>
      <c r="V34" s="40"/>
      <c r="W34" s="40"/>
      <c r="X34" s="40"/>
      <c r="Y34" s="40"/>
      <c r="Z34" s="40"/>
      <c r="AA34" s="40"/>
    </row>
    <row r="35" spans="1:27" s="41" customFormat="1" ht="18.75" hidden="1" x14ac:dyDescent="0.2">
      <c r="A35" s="42">
        <v>16</v>
      </c>
      <c r="B35" s="43" t="s">
        <v>43</v>
      </c>
      <c r="C35" s="10"/>
      <c r="D35" s="108"/>
      <c r="E35" s="9" t="s">
        <v>64</v>
      </c>
      <c r="F35" s="9" t="s">
        <v>64</v>
      </c>
      <c r="G35" s="9" t="s">
        <v>64</v>
      </c>
      <c r="H35" s="112">
        <f t="shared" si="0"/>
        <v>0</v>
      </c>
      <c r="I35" s="10"/>
      <c r="J35" s="108"/>
      <c r="K35" s="9" t="s">
        <v>64</v>
      </c>
      <c r="L35" s="9" t="s">
        <v>64</v>
      </c>
      <c r="M35" s="9" t="s">
        <v>64</v>
      </c>
      <c r="N35" s="112">
        <f t="shared" si="1"/>
        <v>0</v>
      </c>
      <c r="O35" s="14">
        <f t="shared" si="2"/>
        <v>0</v>
      </c>
      <c r="P35" s="108">
        <f t="shared" si="3"/>
        <v>0</v>
      </c>
      <c r="Q35" s="9" t="s">
        <v>64</v>
      </c>
      <c r="R35" s="9" t="s">
        <v>64</v>
      </c>
      <c r="S35" s="112">
        <f t="shared" si="4"/>
        <v>0</v>
      </c>
      <c r="T35" s="40"/>
      <c r="U35" s="40"/>
      <c r="V35" s="40"/>
      <c r="W35" s="40"/>
      <c r="X35" s="40"/>
      <c r="Y35" s="40"/>
      <c r="Z35" s="40"/>
      <c r="AA35" s="40"/>
    </row>
    <row r="36" spans="1:27" s="41" customFormat="1" ht="18.75" hidden="1" x14ac:dyDescent="0.2">
      <c r="A36" s="42">
        <v>17</v>
      </c>
      <c r="B36" s="43" t="s">
        <v>44</v>
      </c>
      <c r="C36" s="8"/>
      <c r="D36" s="108"/>
      <c r="E36" s="9" t="s">
        <v>64</v>
      </c>
      <c r="F36" s="9" t="s">
        <v>64</v>
      </c>
      <c r="G36" s="9" t="s">
        <v>64</v>
      </c>
      <c r="H36" s="112">
        <f t="shared" si="0"/>
        <v>0</v>
      </c>
      <c r="I36" s="8"/>
      <c r="J36" s="108"/>
      <c r="K36" s="9" t="s">
        <v>64</v>
      </c>
      <c r="L36" s="9" t="s">
        <v>64</v>
      </c>
      <c r="M36" s="9" t="s">
        <v>64</v>
      </c>
      <c r="N36" s="112">
        <f t="shared" si="1"/>
        <v>0</v>
      </c>
      <c r="O36" s="13">
        <f t="shared" si="2"/>
        <v>0</v>
      </c>
      <c r="P36" s="108">
        <f t="shared" si="3"/>
        <v>0</v>
      </c>
      <c r="Q36" s="9" t="s">
        <v>64</v>
      </c>
      <c r="R36" s="9" t="s">
        <v>64</v>
      </c>
      <c r="S36" s="112">
        <f t="shared" si="4"/>
        <v>0</v>
      </c>
      <c r="T36" s="40"/>
      <c r="U36" s="40"/>
      <c r="V36" s="40"/>
      <c r="W36" s="40"/>
      <c r="X36" s="40"/>
      <c r="Y36" s="40"/>
      <c r="Z36" s="40"/>
      <c r="AA36" s="40"/>
    </row>
    <row r="37" spans="1:27" s="41" customFormat="1" ht="18.75" hidden="1" x14ac:dyDescent="0.2">
      <c r="A37" s="42">
        <v>18</v>
      </c>
      <c r="B37" s="43" t="s">
        <v>45</v>
      </c>
      <c r="C37" s="8"/>
      <c r="D37" s="108"/>
      <c r="E37" s="9" t="s">
        <v>64</v>
      </c>
      <c r="F37" s="9" t="s">
        <v>64</v>
      </c>
      <c r="G37" s="9" t="s">
        <v>64</v>
      </c>
      <c r="H37" s="112">
        <f t="shared" si="0"/>
        <v>0</v>
      </c>
      <c r="I37" s="8"/>
      <c r="J37" s="108"/>
      <c r="K37" s="9" t="s">
        <v>64</v>
      </c>
      <c r="L37" s="9" t="s">
        <v>64</v>
      </c>
      <c r="M37" s="9" t="s">
        <v>64</v>
      </c>
      <c r="N37" s="112">
        <f t="shared" si="1"/>
        <v>0</v>
      </c>
      <c r="O37" s="13">
        <f t="shared" si="2"/>
        <v>0</v>
      </c>
      <c r="P37" s="108">
        <f t="shared" si="3"/>
        <v>0</v>
      </c>
      <c r="Q37" s="9" t="s">
        <v>64</v>
      </c>
      <c r="R37" s="9" t="s">
        <v>64</v>
      </c>
      <c r="S37" s="112">
        <f t="shared" si="4"/>
        <v>0</v>
      </c>
      <c r="T37" s="40"/>
      <c r="U37" s="40"/>
      <c r="V37" s="40"/>
      <c r="W37" s="40"/>
      <c r="X37" s="40"/>
      <c r="Y37" s="40"/>
      <c r="Z37" s="40"/>
      <c r="AA37" s="40"/>
    </row>
    <row r="38" spans="1:27" s="41" customFormat="1" ht="18.75" hidden="1" x14ac:dyDescent="0.2">
      <c r="A38" s="42">
        <v>19</v>
      </c>
      <c r="B38" s="43" t="s">
        <v>46</v>
      </c>
      <c r="C38" s="8"/>
      <c r="D38" s="108"/>
      <c r="E38" s="9" t="s">
        <v>64</v>
      </c>
      <c r="F38" s="9" t="s">
        <v>64</v>
      </c>
      <c r="G38" s="9" t="s">
        <v>64</v>
      </c>
      <c r="H38" s="112">
        <f t="shared" si="0"/>
        <v>0</v>
      </c>
      <c r="I38" s="8"/>
      <c r="J38" s="108"/>
      <c r="K38" s="9" t="s">
        <v>64</v>
      </c>
      <c r="L38" s="9" t="s">
        <v>64</v>
      </c>
      <c r="M38" s="9" t="s">
        <v>64</v>
      </c>
      <c r="N38" s="112">
        <f t="shared" si="1"/>
        <v>0</v>
      </c>
      <c r="O38" s="13">
        <f t="shared" si="2"/>
        <v>0</v>
      </c>
      <c r="P38" s="108">
        <f t="shared" si="3"/>
        <v>0</v>
      </c>
      <c r="Q38" s="9" t="s">
        <v>64</v>
      </c>
      <c r="R38" s="9" t="s">
        <v>64</v>
      </c>
      <c r="S38" s="112">
        <f t="shared" si="4"/>
        <v>0</v>
      </c>
      <c r="T38" s="40"/>
      <c r="U38" s="40"/>
      <c r="V38" s="40"/>
      <c r="W38" s="40"/>
      <c r="X38" s="40"/>
      <c r="Y38" s="40"/>
      <c r="Z38" s="40"/>
      <c r="AA38" s="40"/>
    </row>
    <row r="39" spans="1:27" s="41" customFormat="1" ht="18.75" hidden="1" x14ac:dyDescent="0.2">
      <c r="A39" s="42">
        <v>20</v>
      </c>
      <c r="B39" s="43" t="s">
        <v>47</v>
      </c>
      <c r="C39" s="10"/>
      <c r="D39" s="108"/>
      <c r="E39" s="9" t="s">
        <v>64</v>
      </c>
      <c r="F39" s="9" t="s">
        <v>64</v>
      </c>
      <c r="G39" s="9" t="s">
        <v>64</v>
      </c>
      <c r="H39" s="112">
        <f t="shared" si="0"/>
        <v>0</v>
      </c>
      <c r="I39" s="10"/>
      <c r="J39" s="108"/>
      <c r="K39" s="9" t="s">
        <v>64</v>
      </c>
      <c r="L39" s="9" t="s">
        <v>64</v>
      </c>
      <c r="M39" s="9" t="s">
        <v>64</v>
      </c>
      <c r="N39" s="112">
        <f t="shared" si="1"/>
        <v>0</v>
      </c>
      <c r="O39" s="14">
        <f t="shared" si="2"/>
        <v>0</v>
      </c>
      <c r="P39" s="108">
        <f t="shared" si="3"/>
        <v>0</v>
      </c>
      <c r="Q39" s="9" t="s">
        <v>64</v>
      </c>
      <c r="R39" s="9" t="s">
        <v>64</v>
      </c>
      <c r="S39" s="112">
        <f t="shared" si="4"/>
        <v>0</v>
      </c>
      <c r="T39" s="40"/>
      <c r="U39" s="40"/>
      <c r="V39" s="40"/>
      <c r="W39" s="40"/>
      <c r="X39" s="40"/>
      <c r="Y39" s="40"/>
      <c r="Z39" s="40"/>
      <c r="AA39" s="40"/>
    </row>
    <row r="40" spans="1:27" s="41" customFormat="1" ht="18.75" hidden="1" x14ac:dyDescent="0.2">
      <c r="A40" s="42">
        <v>21</v>
      </c>
      <c r="B40" s="43" t="s">
        <v>48</v>
      </c>
      <c r="C40" s="10"/>
      <c r="D40" s="108"/>
      <c r="E40" s="9" t="s">
        <v>64</v>
      </c>
      <c r="F40" s="9" t="s">
        <v>64</v>
      </c>
      <c r="G40" s="9" t="s">
        <v>64</v>
      </c>
      <c r="H40" s="112">
        <f t="shared" si="0"/>
        <v>0</v>
      </c>
      <c r="I40" s="10"/>
      <c r="J40" s="108"/>
      <c r="K40" s="9" t="s">
        <v>64</v>
      </c>
      <c r="L40" s="9" t="s">
        <v>64</v>
      </c>
      <c r="M40" s="9" t="s">
        <v>64</v>
      </c>
      <c r="N40" s="112">
        <f t="shared" si="1"/>
        <v>0</v>
      </c>
      <c r="O40" s="14">
        <f t="shared" si="2"/>
        <v>0</v>
      </c>
      <c r="P40" s="108">
        <f t="shared" si="3"/>
        <v>0</v>
      </c>
      <c r="Q40" s="9" t="s">
        <v>64</v>
      </c>
      <c r="R40" s="9" t="s">
        <v>64</v>
      </c>
      <c r="S40" s="112">
        <f t="shared" si="4"/>
        <v>0</v>
      </c>
      <c r="T40" s="40"/>
      <c r="U40" s="40"/>
      <c r="V40" s="40"/>
      <c r="W40" s="40"/>
      <c r="X40" s="40"/>
      <c r="Y40" s="40"/>
      <c r="Z40" s="40"/>
      <c r="AA40" s="40"/>
    </row>
    <row r="41" spans="1:27" s="41" customFormat="1" ht="18.75" hidden="1" x14ac:dyDescent="0.2">
      <c r="A41" s="42">
        <v>22</v>
      </c>
      <c r="B41" s="43" t="s">
        <v>49</v>
      </c>
      <c r="C41" s="8"/>
      <c r="D41" s="108"/>
      <c r="E41" s="9" t="s">
        <v>64</v>
      </c>
      <c r="F41" s="9" t="s">
        <v>64</v>
      </c>
      <c r="G41" s="9" t="s">
        <v>64</v>
      </c>
      <c r="H41" s="112">
        <f t="shared" si="0"/>
        <v>0</v>
      </c>
      <c r="I41" s="8"/>
      <c r="J41" s="108"/>
      <c r="K41" s="9" t="s">
        <v>64</v>
      </c>
      <c r="L41" s="9" t="s">
        <v>64</v>
      </c>
      <c r="M41" s="9" t="s">
        <v>64</v>
      </c>
      <c r="N41" s="112">
        <f t="shared" si="1"/>
        <v>0</v>
      </c>
      <c r="O41" s="13">
        <f t="shared" si="2"/>
        <v>0</v>
      </c>
      <c r="P41" s="108">
        <f t="shared" si="3"/>
        <v>0</v>
      </c>
      <c r="Q41" s="9" t="s">
        <v>64</v>
      </c>
      <c r="R41" s="9" t="s">
        <v>64</v>
      </c>
      <c r="S41" s="112">
        <f t="shared" si="4"/>
        <v>0</v>
      </c>
      <c r="T41" s="40"/>
      <c r="U41" s="40"/>
      <c r="V41" s="40"/>
      <c r="W41" s="40"/>
      <c r="X41" s="40"/>
      <c r="Y41" s="40"/>
      <c r="Z41" s="40"/>
      <c r="AA41" s="40"/>
    </row>
    <row r="42" spans="1:27" s="41" customFormat="1" ht="18.75" hidden="1" x14ac:dyDescent="0.2">
      <c r="A42" s="42">
        <v>23</v>
      </c>
      <c r="B42" s="43" t="s">
        <v>56</v>
      </c>
      <c r="C42" s="8"/>
      <c r="D42" s="108"/>
      <c r="E42" s="9" t="s">
        <v>64</v>
      </c>
      <c r="F42" s="9" t="s">
        <v>64</v>
      </c>
      <c r="G42" s="9" t="s">
        <v>64</v>
      </c>
      <c r="H42" s="112">
        <f t="shared" si="0"/>
        <v>0</v>
      </c>
      <c r="I42" s="8"/>
      <c r="J42" s="108"/>
      <c r="K42" s="9" t="s">
        <v>64</v>
      </c>
      <c r="L42" s="9" t="s">
        <v>64</v>
      </c>
      <c r="M42" s="9" t="s">
        <v>64</v>
      </c>
      <c r="N42" s="112">
        <f t="shared" si="1"/>
        <v>0</v>
      </c>
      <c r="O42" s="13">
        <f t="shared" si="2"/>
        <v>0</v>
      </c>
      <c r="P42" s="108">
        <f t="shared" si="3"/>
        <v>0</v>
      </c>
      <c r="Q42" s="9" t="s">
        <v>64</v>
      </c>
      <c r="R42" s="9" t="s">
        <v>64</v>
      </c>
      <c r="S42" s="112">
        <f t="shared" si="4"/>
        <v>0</v>
      </c>
      <c r="T42" s="40"/>
      <c r="U42" s="40"/>
      <c r="V42" s="40"/>
      <c r="W42" s="40"/>
      <c r="X42" s="40"/>
      <c r="Y42" s="40"/>
      <c r="Z42" s="40"/>
      <c r="AA42" s="40"/>
    </row>
    <row r="43" spans="1:27" s="41" customFormat="1" ht="18.75" hidden="1" x14ac:dyDescent="0.2">
      <c r="A43" s="42">
        <v>24</v>
      </c>
      <c r="B43" s="43" t="s">
        <v>57</v>
      </c>
      <c r="C43" s="8"/>
      <c r="D43" s="108"/>
      <c r="E43" s="9" t="s">
        <v>64</v>
      </c>
      <c r="F43" s="9" t="s">
        <v>64</v>
      </c>
      <c r="G43" s="9" t="s">
        <v>64</v>
      </c>
      <c r="H43" s="112">
        <f t="shared" si="0"/>
        <v>0</v>
      </c>
      <c r="I43" s="8"/>
      <c r="J43" s="108"/>
      <c r="K43" s="9" t="s">
        <v>64</v>
      </c>
      <c r="L43" s="9" t="s">
        <v>64</v>
      </c>
      <c r="M43" s="9" t="s">
        <v>64</v>
      </c>
      <c r="N43" s="112">
        <f t="shared" si="1"/>
        <v>0</v>
      </c>
      <c r="O43" s="13">
        <f t="shared" si="2"/>
        <v>0</v>
      </c>
      <c r="P43" s="108">
        <f t="shared" si="3"/>
        <v>0</v>
      </c>
      <c r="Q43" s="9" t="s">
        <v>64</v>
      </c>
      <c r="R43" s="9" t="s">
        <v>64</v>
      </c>
      <c r="S43" s="112">
        <f t="shared" si="4"/>
        <v>0</v>
      </c>
      <c r="T43" s="40"/>
      <c r="U43" s="40"/>
      <c r="V43" s="40"/>
      <c r="W43" s="40"/>
      <c r="X43" s="40"/>
      <c r="Y43" s="40"/>
      <c r="Z43" s="40"/>
      <c r="AA43" s="40"/>
    </row>
    <row r="44" spans="1:27" s="41" customFormat="1" ht="18.75" hidden="1" x14ac:dyDescent="0.2">
      <c r="A44" s="42">
        <v>25</v>
      </c>
      <c r="B44" s="43" t="s">
        <v>58</v>
      </c>
      <c r="C44" s="10"/>
      <c r="D44" s="108"/>
      <c r="E44" s="9" t="s">
        <v>64</v>
      </c>
      <c r="F44" s="9" t="s">
        <v>64</v>
      </c>
      <c r="G44" s="9" t="s">
        <v>64</v>
      </c>
      <c r="H44" s="112">
        <f t="shared" si="0"/>
        <v>0</v>
      </c>
      <c r="I44" s="10"/>
      <c r="J44" s="108"/>
      <c r="K44" s="9" t="s">
        <v>64</v>
      </c>
      <c r="L44" s="9" t="s">
        <v>64</v>
      </c>
      <c r="M44" s="9" t="s">
        <v>64</v>
      </c>
      <c r="N44" s="112">
        <f t="shared" si="1"/>
        <v>0</v>
      </c>
      <c r="O44" s="14">
        <f t="shared" si="2"/>
        <v>0</v>
      </c>
      <c r="P44" s="108">
        <f t="shared" si="3"/>
        <v>0</v>
      </c>
      <c r="Q44" s="9" t="s">
        <v>64</v>
      </c>
      <c r="R44" s="9" t="s">
        <v>64</v>
      </c>
      <c r="S44" s="112">
        <f t="shared" si="4"/>
        <v>0</v>
      </c>
      <c r="T44" s="40"/>
      <c r="U44" s="40"/>
      <c r="V44" s="40"/>
      <c r="W44" s="40"/>
      <c r="X44" s="40"/>
      <c r="Y44" s="40"/>
      <c r="Z44" s="40"/>
      <c r="AA44" s="40"/>
    </row>
    <row r="45" spans="1:27" s="41" customFormat="1" ht="18.75" hidden="1" x14ac:dyDescent="0.2">
      <c r="A45" s="42">
        <v>26</v>
      </c>
      <c r="B45" s="43" t="s">
        <v>59</v>
      </c>
      <c r="C45" s="10"/>
      <c r="D45" s="108"/>
      <c r="E45" s="9" t="s">
        <v>64</v>
      </c>
      <c r="F45" s="9" t="s">
        <v>64</v>
      </c>
      <c r="G45" s="9" t="s">
        <v>64</v>
      </c>
      <c r="H45" s="112">
        <f t="shared" si="0"/>
        <v>0</v>
      </c>
      <c r="I45" s="10"/>
      <c r="J45" s="108"/>
      <c r="K45" s="9" t="s">
        <v>64</v>
      </c>
      <c r="L45" s="9" t="s">
        <v>64</v>
      </c>
      <c r="M45" s="9" t="s">
        <v>64</v>
      </c>
      <c r="N45" s="112">
        <f t="shared" si="1"/>
        <v>0</v>
      </c>
      <c r="O45" s="14">
        <f t="shared" si="2"/>
        <v>0</v>
      </c>
      <c r="P45" s="108">
        <f t="shared" si="3"/>
        <v>0</v>
      </c>
      <c r="Q45" s="9" t="s">
        <v>64</v>
      </c>
      <c r="R45" s="9" t="s">
        <v>64</v>
      </c>
      <c r="S45" s="112">
        <f t="shared" si="4"/>
        <v>0</v>
      </c>
      <c r="T45" s="40"/>
      <c r="U45" s="40"/>
      <c r="V45" s="40"/>
      <c r="W45" s="40"/>
      <c r="X45" s="40"/>
      <c r="Y45" s="40"/>
      <c r="Z45" s="40"/>
      <c r="AA45" s="40"/>
    </row>
    <row r="46" spans="1:27" s="41" customFormat="1" ht="18.75" hidden="1" x14ac:dyDescent="0.2">
      <c r="A46" s="42">
        <v>27</v>
      </c>
      <c r="B46" s="43" t="s">
        <v>60</v>
      </c>
      <c r="C46" s="8"/>
      <c r="D46" s="108"/>
      <c r="E46" s="9" t="s">
        <v>64</v>
      </c>
      <c r="F46" s="9" t="s">
        <v>64</v>
      </c>
      <c r="G46" s="9" t="s">
        <v>64</v>
      </c>
      <c r="H46" s="112">
        <f t="shared" si="0"/>
        <v>0</v>
      </c>
      <c r="I46" s="8"/>
      <c r="J46" s="108"/>
      <c r="K46" s="9" t="s">
        <v>64</v>
      </c>
      <c r="L46" s="9" t="s">
        <v>64</v>
      </c>
      <c r="M46" s="9" t="s">
        <v>64</v>
      </c>
      <c r="N46" s="112">
        <f t="shared" si="1"/>
        <v>0</v>
      </c>
      <c r="O46" s="13">
        <f t="shared" si="2"/>
        <v>0</v>
      </c>
      <c r="P46" s="108">
        <f t="shared" si="3"/>
        <v>0</v>
      </c>
      <c r="Q46" s="9" t="s">
        <v>64</v>
      </c>
      <c r="R46" s="9" t="s">
        <v>64</v>
      </c>
      <c r="S46" s="112">
        <f t="shared" si="4"/>
        <v>0</v>
      </c>
      <c r="T46" s="40"/>
      <c r="U46" s="40"/>
      <c r="V46" s="40"/>
      <c r="W46" s="40"/>
      <c r="X46" s="40"/>
      <c r="Y46" s="40"/>
      <c r="Z46" s="40"/>
      <c r="AA46" s="40"/>
    </row>
    <row r="47" spans="1:27" s="41" customFormat="1" ht="19.5" hidden="1" thickBot="1" x14ac:dyDescent="0.25">
      <c r="A47" s="44">
        <v>28</v>
      </c>
      <c r="B47" s="45" t="s">
        <v>53</v>
      </c>
      <c r="C47" s="23"/>
      <c r="D47" s="109"/>
      <c r="E47" s="24" t="s">
        <v>64</v>
      </c>
      <c r="F47" s="24" t="s">
        <v>64</v>
      </c>
      <c r="G47" s="24" t="s">
        <v>64</v>
      </c>
      <c r="H47" s="113">
        <f t="shared" si="0"/>
        <v>0</v>
      </c>
      <c r="I47" s="23"/>
      <c r="J47" s="109"/>
      <c r="K47" s="24" t="s">
        <v>64</v>
      </c>
      <c r="L47" s="24" t="s">
        <v>64</v>
      </c>
      <c r="M47" s="24" t="s">
        <v>64</v>
      </c>
      <c r="N47" s="113">
        <f t="shared" si="1"/>
        <v>0</v>
      </c>
      <c r="O47" s="25">
        <f t="shared" si="2"/>
        <v>0</v>
      </c>
      <c r="P47" s="109">
        <f t="shared" si="3"/>
        <v>0</v>
      </c>
      <c r="Q47" s="24" t="s">
        <v>64</v>
      </c>
      <c r="R47" s="24" t="s">
        <v>64</v>
      </c>
      <c r="S47" s="113">
        <f t="shared" si="4"/>
        <v>0</v>
      </c>
      <c r="T47" s="40"/>
      <c r="U47" s="40"/>
      <c r="V47" s="40"/>
      <c r="W47" s="40"/>
      <c r="X47" s="40"/>
      <c r="Y47" s="40"/>
      <c r="Z47" s="40"/>
      <c r="AA47" s="40"/>
    </row>
    <row r="48" spans="1:27" s="41" customFormat="1" ht="19.5" thickBot="1" x14ac:dyDescent="0.25">
      <c r="A48" s="46"/>
      <c r="B48" s="47" t="s">
        <v>63</v>
      </c>
      <c r="C48" s="26">
        <f>SUM(C20:C47)</f>
        <v>0</v>
      </c>
      <c r="D48" s="110">
        <f t="shared" ref="D48:S48" si="5">SUM(D20:D47)</f>
        <v>0</v>
      </c>
      <c r="E48" s="27" t="s">
        <v>64</v>
      </c>
      <c r="F48" s="27" t="s">
        <v>64</v>
      </c>
      <c r="G48" s="27" t="s">
        <v>64</v>
      </c>
      <c r="H48" s="114">
        <f t="shared" si="5"/>
        <v>0</v>
      </c>
      <c r="I48" s="26">
        <f t="shared" si="5"/>
        <v>0</v>
      </c>
      <c r="J48" s="110">
        <f t="shared" si="5"/>
        <v>0</v>
      </c>
      <c r="K48" s="27" t="s">
        <v>64</v>
      </c>
      <c r="L48" s="27" t="s">
        <v>64</v>
      </c>
      <c r="M48" s="27" t="s">
        <v>64</v>
      </c>
      <c r="N48" s="114">
        <f t="shared" si="5"/>
        <v>0</v>
      </c>
      <c r="O48" s="28">
        <f t="shared" si="5"/>
        <v>0</v>
      </c>
      <c r="P48" s="110">
        <f t="shared" si="5"/>
        <v>0</v>
      </c>
      <c r="Q48" s="27" t="s">
        <v>64</v>
      </c>
      <c r="R48" s="27" t="s">
        <v>64</v>
      </c>
      <c r="S48" s="114">
        <f t="shared" si="5"/>
        <v>0</v>
      </c>
      <c r="T48" s="40"/>
      <c r="U48" s="40"/>
      <c r="V48" s="40"/>
      <c r="W48" s="40"/>
      <c r="X48" s="40"/>
      <c r="Y48" s="40"/>
      <c r="Z48" s="40"/>
      <c r="AA48" s="40"/>
    </row>
    <row r="49" spans="1:27" s="41" customFormat="1" ht="18.75" customHeight="1" thickBot="1" x14ac:dyDescent="0.25">
      <c r="A49" s="590" t="s">
        <v>69</v>
      </c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3"/>
      <c r="N49" s="591"/>
      <c r="O49" s="591"/>
      <c r="P49" s="591"/>
      <c r="Q49" s="591"/>
      <c r="R49" s="591"/>
      <c r="S49" s="592"/>
      <c r="T49" s="40"/>
      <c r="U49" s="40"/>
      <c r="V49" s="40"/>
      <c r="W49" s="40"/>
      <c r="X49" s="40"/>
      <c r="Y49" s="40"/>
      <c r="Z49" s="40"/>
      <c r="AA49" s="40"/>
    </row>
    <row r="50" spans="1:27" s="41" customFormat="1" ht="31.5" customHeight="1" x14ac:dyDescent="0.2">
      <c r="A50" s="121">
        <v>29</v>
      </c>
      <c r="B50" s="43" t="s">
        <v>62</v>
      </c>
      <c r="C50" s="10" t="s">
        <v>64</v>
      </c>
      <c r="D50" s="122" t="s">
        <v>64</v>
      </c>
      <c r="E50" s="123" t="s">
        <v>64</v>
      </c>
      <c r="F50" s="123" t="s">
        <v>64</v>
      </c>
      <c r="G50" s="123" t="s">
        <v>64</v>
      </c>
      <c r="H50" s="124" t="s">
        <v>64</v>
      </c>
      <c r="I50" s="181">
        <v>47270</v>
      </c>
      <c r="J50" s="182">
        <v>18685</v>
      </c>
      <c r="K50" s="182">
        <v>27490</v>
      </c>
      <c r="L50" s="182">
        <v>77682</v>
      </c>
      <c r="M50" s="123">
        <v>217510</v>
      </c>
      <c r="N50" s="183">
        <f>I50+K50+M50</f>
        <v>292270</v>
      </c>
      <c r="O50" s="14">
        <f>I50</f>
        <v>47270</v>
      </c>
      <c r="P50" s="122">
        <f>J50</f>
        <v>18685</v>
      </c>
      <c r="Q50" s="123">
        <f>K50</f>
        <v>27490</v>
      </c>
      <c r="R50" s="123">
        <f>L50</f>
        <v>77682</v>
      </c>
      <c r="S50" s="112">
        <f>N50</f>
        <v>292270</v>
      </c>
      <c r="T50" s="40"/>
      <c r="U50" s="40"/>
      <c r="V50" s="40"/>
      <c r="W50" s="40"/>
      <c r="X50" s="40"/>
      <c r="Y50" s="40"/>
      <c r="Z50" s="40"/>
      <c r="AA50" s="40"/>
    </row>
    <row r="51" spans="1:27" s="41" customFormat="1" ht="33" x14ac:dyDescent="0.2">
      <c r="A51" s="121">
        <v>30</v>
      </c>
      <c r="B51" s="43" t="s">
        <v>28</v>
      </c>
      <c r="C51" s="10"/>
      <c r="D51" s="125" t="s">
        <v>64</v>
      </c>
      <c r="E51" s="123"/>
      <c r="F51" s="123"/>
      <c r="G51" s="123"/>
      <c r="H51" s="124">
        <f t="shared" ref="H51:H84" si="6">C51+E51+G51</f>
        <v>0</v>
      </c>
      <c r="I51" s="10"/>
      <c r="J51" s="125"/>
      <c r="K51" s="123"/>
      <c r="L51" s="123"/>
      <c r="M51" s="123"/>
      <c r="N51" s="124">
        <f>I51+K51+M51</f>
        <v>0</v>
      </c>
      <c r="O51" s="14">
        <f t="shared" ref="O51:O82" si="7">C51+I51</f>
        <v>0</v>
      </c>
      <c r="P51" s="125" t="s">
        <v>64</v>
      </c>
      <c r="Q51" s="123">
        <f t="shared" ref="Q51:Q82" si="8">E51+K51</f>
        <v>0</v>
      </c>
      <c r="R51" s="123">
        <f t="shared" ref="R51:R82" si="9">F51+L51</f>
        <v>0</v>
      </c>
      <c r="S51" s="112">
        <f t="shared" ref="S51:S82" si="10">H51+N51</f>
        <v>0</v>
      </c>
      <c r="T51" s="40"/>
      <c r="U51" s="40"/>
      <c r="V51" s="40"/>
      <c r="W51" s="40"/>
      <c r="X51" s="40"/>
      <c r="Y51" s="40"/>
      <c r="Z51" s="40"/>
      <c r="AA51" s="40"/>
    </row>
    <row r="52" spans="1:27" s="41" customFormat="1" ht="16.5" x14ac:dyDescent="0.2">
      <c r="A52" s="121">
        <v>31</v>
      </c>
      <c r="B52" s="43" t="s">
        <v>29</v>
      </c>
      <c r="C52" s="10"/>
      <c r="D52" s="122"/>
      <c r="E52" s="123"/>
      <c r="F52" s="123"/>
      <c r="G52" s="123"/>
      <c r="H52" s="124">
        <f t="shared" si="6"/>
        <v>0</v>
      </c>
      <c r="I52" s="10">
        <v>5778</v>
      </c>
      <c r="J52" s="10">
        <v>5778</v>
      </c>
      <c r="K52" s="123"/>
      <c r="L52" s="123">
        <v>880</v>
      </c>
      <c r="M52" s="123">
        <v>2552</v>
      </c>
      <c r="N52" s="124">
        <f>I52+K52+M52</f>
        <v>8330</v>
      </c>
      <c r="O52" s="14">
        <f t="shared" si="7"/>
        <v>5778</v>
      </c>
      <c r="P52" s="122">
        <f t="shared" ref="P52:P82" si="11">D52+J52</f>
        <v>5778</v>
      </c>
      <c r="Q52" s="123">
        <f t="shared" si="8"/>
        <v>0</v>
      </c>
      <c r="R52" s="123">
        <f t="shared" si="9"/>
        <v>880</v>
      </c>
      <c r="S52" s="112">
        <f t="shared" si="10"/>
        <v>8330</v>
      </c>
      <c r="T52" s="40"/>
      <c r="U52" s="40"/>
      <c r="V52" s="40"/>
      <c r="W52" s="40"/>
      <c r="X52" s="40"/>
      <c r="Y52" s="40"/>
      <c r="Z52" s="40"/>
      <c r="AA52" s="40"/>
    </row>
    <row r="53" spans="1:27" s="41" customFormat="1" ht="16.5" x14ac:dyDescent="0.2">
      <c r="A53" s="121">
        <v>32</v>
      </c>
      <c r="B53" s="43" t="s">
        <v>30</v>
      </c>
      <c r="C53" s="10"/>
      <c r="D53" s="122"/>
      <c r="E53" s="123"/>
      <c r="F53" s="123"/>
      <c r="G53" s="123"/>
      <c r="H53" s="124">
        <f t="shared" si="6"/>
        <v>0</v>
      </c>
      <c r="I53" s="10">
        <v>3128</v>
      </c>
      <c r="J53" s="10">
        <v>3128</v>
      </c>
      <c r="K53" s="123"/>
      <c r="L53" s="123">
        <v>1730</v>
      </c>
      <c r="M53" s="123">
        <v>7093</v>
      </c>
      <c r="N53" s="124">
        <f t="shared" ref="N53:N82" si="12">I53+K53+M53</f>
        <v>10221</v>
      </c>
      <c r="O53" s="14">
        <f t="shared" si="7"/>
        <v>3128</v>
      </c>
      <c r="P53" s="122">
        <f t="shared" si="11"/>
        <v>3128</v>
      </c>
      <c r="Q53" s="123">
        <f t="shared" si="8"/>
        <v>0</v>
      </c>
      <c r="R53" s="123">
        <f t="shared" si="9"/>
        <v>1730</v>
      </c>
      <c r="S53" s="112">
        <f t="shared" si="10"/>
        <v>10221</v>
      </c>
      <c r="T53" s="40"/>
      <c r="U53" s="40"/>
      <c r="V53" s="40"/>
      <c r="W53" s="40"/>
      <c r="X53" s="40"/>
      <c r="Y53" s="40"/>
      <c r="Z53" s="40"/>
      <c r="AA53" s="40"/>
    </row>
    <row r="54" spans="1:27" s="41" customFormat="1" ht="16.5" x14ac:dyDescent="0.2">
      <c r="A54" s="121">
        <v>33</v>
      </c>
      <c r="B54" s="43" t="s">
        <v>31</v>
      </c>
      <c r="C54" s="10"/>
      <c r="D54" s="122"/>
      <c r="E54" s="123"/>
      <c r="F54" s="123"/>
      <c r="G54" s="123"/>
      <c r="H54" s="124">
        <f t="shared" si="6"/>
        <v>0</v>
      </c>
      <c r="I54" s="10">
        <v>736</v>
      </c>
      <c r="J54" s="10">
        <v>736</v>
      </c>
      <c r="K54" s="123"/>
      <c r="L54" s="123">
        <v>150</v>
      </c>
      <c r="M54" s="123">
        <v>390</v>
      </c>
      <c r="N54" s="124">
        <f t="shared" si="12"/>
        <v>1126</v>
      </c>
      <c r="O54" s="14">
        <f t="shared" si="7"/>
        <v>736</v>
      </c>
      <c r="P54" s="122">
        <f t="shared" si="11"/>
        <v>736</v>
      </c>
      <c r="Q54" s="123">
        <f t="shared" si="8"/>
        <v>0</v>
      </c>
      <c r="R54" s="123">
        <f t="shared" si="9"/>
        <v>150</v>
      </c>
      <c r="S54" s="112">
        <f t="shared" si="10"/>
        <v>1126</v>
      </c>
      <c r="T54" s="40"/>
      <c r="U54" s="40"/>
      <c r="V54" s="40"/>
      <c r="W54" s="40"/>
      <c r="X54" s="40"/>
      <c r="Y54" s="40"/>
      <c r="Z54" s="40"/>
      <c r="AA54" s="40"/>
    </row>
    <row r="55" spans="1:27" s="41" customFormat="1" ht="16.5" x14ac:dyDescent="0.2">
      <c r="A55" s="121">
        <v>34</v>
      </c>
      <c r="B55" s="43" t="s">
        <v>32</v>
      </c>
      <c r="C55" s="10"/>
      <c r="D55" s="122"/>
      <c r="E55" s="123"/>
      <c r="F55" s="123"/>
      <c r="G55" s="123"/>
      <c r="H55" s="124">
        <f t="shared" si="6"/>
        <v>0</v>
      </c>
      <c r="I55" s="10">
        <v>1978</v>
      </c>
      <c r="J55" s="10">
        <v>1978</v>
      </c>
      <c r="K55" s="123"/>
      <c r="L55" s="123">
        <v>1320</v>
      </c>
      <c r="M55" s="123">
        <v>5016</v>
      </c>
      <c r="N55" s="124">
        <f t="shared" si="12"/>
        <v>6994</v>
      </c>
      <c r="O55" s="14">
        <f t="shared" si="7"/>
        <v>1978</v>
      </c>
      <c r="P55" s="122">
        <f t="shared" si="11"/>
        <v>1978</v>
      </c>
      <c r="Q55" s="123">
        <f t="shared" si="8"/>
        <v>0</v>
      </c>
      <c r="R55" s="123">
        <f t="shared" si="9"/>
        <v>1320</v>
      </c>
      <c r="S55" s="112">
        <f t="shared" si="10"/>
        <v>6994</v>
      </c>
      <c r="T55" s="40"/>
      <c r="U55" s="40"/>
      <c r="V55" s="40"/>
      <c r="W55" s="40"/>
      <c r="X55" s="40"/>
      <c r="Y55" s="40"/>
      <c r="Z55" s="40"/>
      <c r="AA55" s="40"/>
    </row>
    <row r="56" spans="1:27" s="41" customFormat="1" ht="16.5" x14ac:dyDescent="0.2">
      <c r="A56" s="121">
        <v>35</v>
      </c>
      <c r="B56" s="43" t="s">
        <v>33</v>
      </c>
      <c r="C56" s="10"/>
      <c r="D56" s="122"/>
      <c r="E56" s="123"/>
      <c r="F56" s="123"/>
      <c r="G56" s="123"/>
      <c r="H56" s="124">
        <f t="shared" si="6"/>
        <v>0</v>
      </c>
      <c r="I56" s="10">
        <v>1822</v>
      </c>
      <c r="J56" s="10">
        <v>1822</v>
      </c>
      <c r="K56" s="123"/>
      <c r="L56" s="123">
        <v>1120</v>
      </c>
      <c r="M56" s="123">
        <v>3360</v>
      </c>
      <c r="N56" s="124">
        <f t="shared" si="12"/>
        <v>5182</v>
      </c>
      <c r="O56" s="14">
        <f t="shared" si="7"/>
        <v>1822</v>
      </c>
      <c r="P56" s="122">
        <f t="shared" si="11"/>
        <v>1822</v>
      </c>
      <c r="Q56" s="123">
        <f t="shared" si="8"/>
        <v>0</v>
      </c>
      <c r="R56" s="123">
        <f t="shared" si="9"/>
        <v>1120</v>
      </c>
      <c r="S56" s="112">
        <f t="shared" si="10"/>
        <v>5182</v>
      </c>
      <c r="T56" s="40"/>
      <c r="U56" s="40"/>
      <c r="V56" s="40"/>
      <c r="W56" s="40"/>
      <c r="X56" s="40"/>
      <c r="Y56" s="40"/>
      <c r="Z56" s="40"/>
      <c r="AA56" s="40"/>
    </row>
    <row r="57" spans="1:27" s="41" customFormat="1" ht="16.5" x14ac:dyDescent="0.2">
      <c r="A57" s="121">
        <v>36</v>
      </c>
      <c r="B57" s="43" t="s">
        <v>34</v>
      </c>
      <c r="C57" s="10"/>
      <c r="D57" s="122"/>
      <c r="E57" s="123"/>
      <c r="F57" s="123"/>
      <c r="G57" s="123"/>
      <c r="H57" s="124">
        <f t="shared" si="6"/>
        <v>0</v>
      </c>
      <c r="I57" s="10">
        <v>5888</v>
      </c>
      <c r="J57" s="10">
        <v>5888</v>
      </c>
      <c r="K57" s="123"/>
      <c r="L57" s="123">
        <v>2890</v>
      </c>
      <c r="M57" s="123">
        <v>8670</v>
      </c>
      <c r="N57" s="124">
        <f>I57+K57+M57</f>
        <v>14558</v>
      </c>
      <c r="O57" s="14">
        <f t="shared" si="7"/>
        <v>5888</v>
      </c>
      <c r="P57" s="122">
        <f t="shared" si="11"/>
        <v>5888</v>
      </c>
      <c r="Q57" s="123">
        <f t="shared" si="8"/>
        <v>0</v>
      </c>
      <c r="R57" s="123">
        <f t="shared" si="9"/>
        <v>2890</v>
      </c>
      <c r="S57" s="112">
        <f t="shared" si="10"/>
        <v>14558</v>
      </c>
      <c r="T57" s="40"/>
      <c r="U57" s="40"/>
      <c r="V57" s="40"/>
      <c r="W57" s="40"/>
      <c r="X57" s="40"/>
      <c r="Y57" s="40"/>
      <c r="Z57" s="40"/>
      <c r="AA57" s="40"/>
    </row>
    <row r="58" spans="1:27" s="41" customFormat="1" ht="16.5" x14ac:dyDescent="0.2">
      <c r="A58" s="121">
        <v>37</v>
      </c>
      <c r="B58" s="43" t="s">
        <v>35</v>
      </c>
      <c r="C58" s="10"/>
      <c r="D58" s="122"/>
      <c r="E58" s="123"/>
      <c r="F58" s="123"/>
      <c r="G58" s="123"/>
      <c r="H58" s="124">
        <f t="shared" si="6"/>
        <v>0</v>
      </c>
      <c r="I58" s="10">
        <v>3128</v>
      </c>
      <c r="J58" s="10">
        <v>3128</v>
      </c>
      <c r="K58" s="123"/>
      <c r="L58" s="123">
        <v>2000</v>
      </c>
      <c r="M58" s="123">
        <v>4800</v>
      </c>
      <c r="N58" s="124">
        <f t="shared" si="12"/>
        <v>7928</v>
      </c>
      <c r="O58" s="14">
        <f t="shared" si="7"/>
        <v>3128</v>
      </c>
      <c r="P58" s="122">
        <f t="shared" si="11"/>
        <v>3128</v>
      </c>
      <c r="Q58" s="123">
        <f t="shared" si="8"/>
        <v>0</v>
      </c>
      <c r="R58" s="123">
        <f t="shared" si="9"/>
        <v>2000</v>
      </c>
      <c r="S58" s="112">
        <f t="shared" si="10"/>
        <v>7928</v>
      </c>
      <c r="T58" s="40"/>
      <c r="U58" s="40"/>
      <c r="V58" s="40"/>
      <c r="W58" s="40"/>
      <c r="X58" s="40"/>
      <c r="Y58" s="40"/>
      <c r="Z58" s="40"/>
      <c r="AA58" s="40"/>
    </row>
    <row r="59" spans="1:27" s="41" customFormat="1" ht="16.5" x14ac:dyDescent="0.2">
      <c r="A59" s="121">
        <v>38</v>
      </c>
      <c r="B59" s="43" t="s">
        <v>36</v>
      </c>
      <c r="C59" s="10"/>
      <c r="D59" s="122"/>
      <c r="E59" s="123"/>
      <c r="F59" s="123"/>
      <c r="G59" s="123"/>
      <c r="H59" s="124">
        <f t="shared" si="6"/>
        <v>0</v>
      </c>
      <c r="I59" s="10">
        <v>1394</v>
      </c>
      <c r="J59" s="10">
        <v>1394</v>
      </c>
      <c r="K59" s="123"/>
      <c r="L59" s="123">
        <v>228</v>
      </c>
      <c r="M59" s="123">
        <v>570</v>
      </c>
      <c r="N59" s="124">
        <f t="shared" si="12"/>
        <v>1964</v>
      </c>
      <c r="O59" s="14">
        <f t="shared" si="7"/>
        <v>1394</v>
      </c>
      <c r="P59" s="122">
        <f t="shared" si="11"/>
        <v>1394</v>
      </c>
      <c r="Q59" s="123">
        <f t="shared" si="8"/>
        <v>0</v>
      </c>
      <c r="R59" s="123">
        <f t="shared" si="9"/>
        <v>228</v>
      </c>
      <c r="S59" s="112">
        <f t="shared" si="10"/>
        <v>1964</v>
      </c>
      <c r="T59" s="40"/>
      <c r="U59" s="40"/>
      <c r="V59" s="40"/>
      <c r="W59" s="40"/>
      <c r="X59" s="40"/>
      <c r="Y59" s="40"/>
      <c r="Z59" s="40"/>
      <c r="AA59" s="40"/>
    </row>
    <row r="60" spans="1:27" s="41" customFormat="1" ht="16.5" x14ac:dyDescent="0.2">
      <c r="A60" s="121">
        <v>39</v>
      </c>
      <c r="B60" s="43" t="s">
        <v>37</v>
      </c>
      <c r="C60" s="10"/>
      <c r="D60" s="122"/>
      <c r="E60" s="123"/>
      <c r="F60" s="123"/>
      <c r="G60" s="123"/>
      <c r="H60" s="124">
        <f t="shared" si="6"/>
        <v>0</v>
      </c>
      <c r="I60" s="10">
        <v>2631</v>
      </c>
      <c r="J60" s="10">
        <v>2631</v>
      </c>
      <c r="K60" s="123"/>
      <c r="L60" s="123">
        <v>1700</v>
      </c>
      <c r="M60" s="123">
        <v>7140</v>
      </c>
      <c r="N60" s="124">
        <f t="shared" si="12"/>
        <v>9771</v>
      </c>
      <c r="O60" s="14">
        <f t="shared" si="7"/>
        <v>2631</v>
      </c>
      <c r="P60" s="122">
        <f t="shared" si="11"/>
        <v>2631</v>
      </c>
      <c r="Q60" s="123">
        <f t="shared" si="8"/>
        <v>0</v>
      </c>
      <c r="R60" s="123">
        <f t="shared" si="9"/>
        <v>1700</v>
      </c>
      <c r="S60" s="112">
        <f t="shared" si="10"/>
        <v>9771</v>
      </c>
      <c r="T60" s="40"/>
      <c r="U60" s="40"/>
      <c r="V60" s="40"/>
      <c r="W60" s="40"/>
      <c r="X60" s="40"/>
      <c r="Y60" s="40"/>
      <c r="Z60" s="40"/>
      <c r="AA60" s="40"/>
    </row>
    <row r="61" spans="1:27" s="41" customFormat="1" ht="16.5" x14ac:dyDescent="0.2">
      <c r="A61" s="121">
        <v>40</v>
      </c>
      <c r="B61" s="43" t="s">
        <v>38</v>
      </c>
      <c r="C61" s="10"/>
      <c r="D61" s="122"/>
      <c r="E61" s="123"/>
      <c r="F61" s="123"/>
      <c r="G61" s="123"/>
      <c r="H61" s="124">
        <f t="shared" si="6"/>
        <v>0</v>
      </c>
      <c r="I61" s="10"/>
      <c r="J61" s="10"/>
      <c r="K61" s="123"/>
      <c r="L61" s="123"/>
      <c r="M61" s="123"/>
      <c r="N61" s="124">
        <f t="shared" si="12"/>
        <v>0</v>
      </c>
      <c r="O61" s="14">
        <f t="shared" si="7"/>
        <v>0</v>
      </c>
      <c r="P61" s="122">
        <f t="shared" si="11"/>
        <v>0</v>
      </c>
      <c r="Q61" s="123">
        <f t="shared" si="8"/>
        <v>0</v>
      </c>
      <c r="R61" s="123">
        <f t="shared" si="9"/>
        <v>0</v>
      </c>
      <c r="S61" s="112">
        <f t="shared" si="10"/>
        <v>0</v>
      </c>
      <c r="T61" s="40"/>
      <c r="U61" s="40"/>
      <c r="V61" s="40"/>
      <c r="W61" s="40"/>
      <c r="X61" s="40"/>
      <c r="Y61" s="40"/>
      <c r="Z61" s="40"/>
      <c r="AA61" s="40"/>
    </row>
    <row r="62" spans="1:27" s="41" customFormat="1" ht="16.5" x14ac:dyDescent="0.2">
      <c r="A62" s="121">
        <v>41</v>
      </c>
      <c r="B62" s="43" t="s">
        <v>39</v>
      </c>
      <c r="C62" s="10"/>
      <c r="D62" s="122"/>
      <c r="E62" s="123"/>
      <c r="F62" s="123"/>
      <c r="G62" s="123"/>
      <c r="H62" s="124">
        <f t="shared" si="6"/>
        <v>0</v>
      </c>
      <c r="I62" s="10"/>
      <c r="J62" s="10"/>
      <c r="K62" s="123"/>
      <c r="L62" s="123"/>
      <c r="M62" s="123"/>
      <c r="N62" s="124">
        <f t="shared" si="12"/>
        <v>0</v>
      </c>
      <c r="O62" s="14">
        <f t="shared" si="7"/>
        <v>0</v>
      </c>
      <c r="P62" s="122">
        <f t="shared" si="11"/>
        <v>0</v>
      </c>
      <c r="Q62" s="123">
        <f t="shared" si="8"/>
        <v>0</v>
      </c>
      <c r="R62" s="123">
        <f t="shared" si="9"/>
        <v>0</v>
      </c>
      <c r="S62" s="112">
        <f t="shared" si="10"/>
        <v>0</v>
      </c>
      <c r="T62" s="40"/>
      <c r="U62" s="40"/>
      <c r="V62" s="40"/>
      <c r="W62" s="40"/>
      <c r="X62" s="40"/>
      <c r="Y62" s="40"/>
      <c r="Z62" s="40"/>
      <c r="AA62" s="40"/>
    </row>
    <row r="63" spans="1:27" s="41" customFormat="1" ht="16.5" x14ac:dyDescent="0.2">
      <c r="A63" s="121">
        <v>42</v>
      </c>
      <c r="B63" s="43" t="s">
        <v>40</v>
      </c>
      <c r="C63" s="10"/>
      <c r="D63" s="122"/>
      <c r="E63" s="123"/>
      <c r="F63" s="123"/>
      <c r="G63" s="123"/>
      <c r="H63" s="124">
        <f t="shared" si="6"/>
        <v>0</v>
      </c>
      <c r="I63" s="10"/>
      <c r="J63" s="10"/>
      <c r="K63" s="123"/>
      <c r="L63" s="123"/>
      <c r="M63" s="123"/>
      <c r="N63" s="124">
        <f t="shared" si="12"/>
        <v>0</v>
      </c>
      <c r="O63" s="14">
        <f t="shared" si="7"/>
        <v>0</v>
      </c>
      <c r="P63" s="122">
        <f t="shared" si="11"/>
        <v>0</v>
      </c>
      <c r="Q63" s="123">
        <f t="shared" si="8"/>
        <v>0</v>
      </c>
      <c r="R63" s="123">
        <f t="shared" si="9"/>
        <v>0</v>
      </c>
      <c r="S63" s="112">
        <f t="shared" si="10"/>
        <v>0</v>
      </c>
      <c r="T63" s="40"/>
      <c r="U63" s="40"/>
      <c r="V63" s="40"/>
      <c r="W63" s="40"/>
      <c r="X63" s="40"/>
      <c r="Y63" s="40"/>
      <c r="Z63" s="40"/>
      <c r="AA63" s="40"/>
    </row>
    <row r="64" spans="1:27" s="41" customFormat="1" ht="16.5" x14ac:dyDescent="0.2">
      <c r="A64" s="121">
        <v>43</v>
      </c>
      <c r="B64" s="43" t="s">
        <v>41</v>
      </c>
      <c r="C64" s="10"/>
      <c r="D64" s="122"/>
      <c r="E64" s="123"/>
      <c r="F64" s="123"/>
      <c r="G64" s="123"/>
      <c r="H64" s="124">
        <f t="shared" si="6"/>
        <v>0</v>
      </c>
      <c r="I64" s="10">
        <v>911</v>
      </c>
      <c r="J64" s="10">
        <v>911</v>
      </c>
      <c r="K64" s="123"/>
      <c r="L64" s="123">
        <v>50</v>
      </c>
      <c r="M64" s="123">
        <v>155</v>
      </c>
      <c r="N64" s="124">
        <f t="shared" si="12"/>
        <v>1066</v>
      </c>
      <c r="O64" s="14">
        <f t="shared" si="7"/>
        <v>911</v>
      </c>
      <c r="P64" s="122">
        <f t="shared" si="11"/>
        <v>911</v>
      </c>
      <c r="Q64" s="123">
        <f t="shared" si="8"/>
        <v>0</v>
      </c>
      <c r="R64" s="123">
        <f t="shared" si="9"/>
        <v>50</v>
      </c>
      <c r="S64" s="112">
        <f t="shared" si="10"/>
        <v>1066</v>
      </c>
      <c r="T64" s="40"/>
      <c r="U64" s="40"/>
      <c r="V64" s="40"/>
      <c r="W64" s="40"/>
      <c r="X64" s="40"/>
      <c r="Y64" s="40"/>
      <c r="Z64" s="40"/>
      <c r="AA64" s="40"/>
    </row>
    <row r="65" spans="1:27" s="41" customFormat="1" ht="16.5" x14ac:dyDescent="0.2">
      <c r="A65" s="121">
        <v>44</v>
      </c>
      <c r="B65" s="43" t="s">
        <v>42</v>
      </c>
      <c r="C65" s="10"/>
      <c r="D65" s="122"/>
      <c r="E65" s="123"/>
      <c r="F65" s="123"/>
      <c r="G65" s="123"/>
      <c r="H65" s="124">
        <f t="shared" si="6"/>
        <v>0</v>
      </c>
      <c r="I65" s="10">
        <v>667</v>
      </c>
      <c r="J65" s="10">
        <v>667</v>
      </c>
      <c r="K65" s="123"/>
      <c r="L65" s="123">
        <v>100</v>
      </c>
      <c r="M65" s="123">
        <v>260</v>
      </c>
      <c r="N65" s="124">
        <f t="shared" si="12"/>
        <v>927</v>
      </c>
      <c r="O65" s="14">
        <f t="shared" si="7"/>
        <v>667</v>
      </c>
      <c r="P65" s="122">
        <f t="shared" si="11"/>
        <v>667</v>
      </c>
      <c r="Q65" s="123">
        <f t="shared" si="8"/>
        <v>0</v>
      </c>
      <c r="R65" s="123">
        <f t="shared" si="9"/>
        <v>100</v>
      </c>
      <c r="S65" s="112">
        <f t="shared" si="10"/>
        <v>927</v>
      </c>
      <c r="T65" s="40"/>
      <c r="U65" s="40"/>
      <c r="V65" s="40"/>
      <c r="W65" s="40"/>
      <c r="X65" s="40"/>
      <c r="Y65" s="40"/>
      <c r="Z65" s="40"/>
      <c r="AA65" s="40"/>
    </row>
    <row r="66" spans="1:27" s="41" customFormat="1" ht="16.5" x14ac:dyDescent="0.2">
      <c r="A66" s="121">
        <v>45</v>
      </c>
      <c r="B66" s="43" t="s">
        <v>43</v>
      </c>
      <c r="C66" s="10"/>
      <c r="D66" s="122"/>
      <c r="E66" s="123"/>
      <c r="F66" s="123"/>
      <c r="G66" s="123"/>
      <c r="H66" s="124">
        <f t="shared" si="6"/>
        <v>0</v>
      </c>
      <c r="I66" s="10">
        <v>3330</v>
      </c>
      <c r="J66" s="10">
        <v>3330</v>
      </c>
      <c r="K66" s="123"/>
      <c r="L66" s="123">
        <v>535</v>
      </c>
      <c r="M66" s="123">
        <v>1659</v>
      </c>
      <c r="N66" s="124">
        <f t="shared" si="12"/>
        <v>4989</v>
      </c>
      <c r="O66" s="14">
        <f t="shared" si="7"/>
        <v>3330</v>
      </c>
      <c r="P66" s="122">
        <f t="shared" si="11"/>
        <v>3330</v>
      </c>
      <c r="Q66" s="123">
        <f t="shared" si="8"/>
        <v>0</v>
      </c>
      <c r="R66" s="123">
        <f t="shared" si="9"/>
        <v>535</v>
      </c>
      <c r="S66" s="112">
        <f t="shared" si="10"/>
        <v>4989</v>
      </c>
      <c r="T66" s="40"/>
      <c r="U66" s="40"/>
      <c r="V66" s="40"/>
      <c r="W66" s="40"/>
      <c r="X66" s="40"/>
      <c r="Y66" s="40"/>
      <c r="Z66" s="40"/>
      <c r="AA66" s="40"/>
    </row>
    <row r="67" spans="1:27" s="41" customFormat="1" ht="16.5" x14ac:dyDescent="0.2">
      <c r="A67" s="121">
        <v>46</v>
      </c>
      <c r="B67" s="43" t="s">
        <v>44</v>
      </c>
      <c r="C67" s="10"/>
      <c r="D67" s="122"/>
      <c r="E67" s="123"/>
      <c r="F67" s="123"/>
      <c r="G67" s="123"/>
      <c r="H67" s="124">
        <f t="shared" si="6"/>
        <v>0</v>
      </c>
      <c r="I67" s="10">
        <v>1601</v>
      </c>
      <c r="J67" s="10">
        <v>1601</v>
      </c>
      <c r="K67" s="123"/>
      <c r="L67" s="123">
        <v>277</v>
      </c>
      <c r="M67" s="123">
        <v>776</v>
      </c>
      <c r="N67" s="124">
        <f t="shared" si="12"/>
        <v>2377</v>
      </c>
      <c r="O67" s="14">
        <f t="shared" si="7"/>
        <v>1601</v>
      </c>
      <c r="P67" s="122">
        <f t="shared" si="11"/>
        <v>1601</v>
      </c>
      <c r="Q67" s="123">
        <f t="shared" si="8"/>
        <v>0</v>
      </c>
      <c r="R67" s="123">
        <f t="shared" si="9"/>
        <v>277</v>
      </c>
      <c r="S67" s="112">
        <f t="shared" si="10"/>
        <v>2377</v>
      </c>
      <c r="T67" s="40"/>
      <c r="U67" s="40"/>
      <c r="V67" s="40"/>
      <c r="W67" s="40"/>
      <c r="X67" s="40"/>
      <c r="Y67" s="40"/>
      <c r="Z67" s="40"/>
      <c r="AA67" s="40"/>
    </row>
    <row r="68" spans="1:27" s="41" customFormat="1" ht="16.5" x14ac:dyDescent="0.2">
      <c r="A68" s="121">
        <v>47</v>
      </c>
      <c r="B68" s="43" t="s">
        <v>45</v>
      </c>
      <c r="C68" s="10"/>
      <c r="D68" s="122"/>
      <c r="E68" s="123"/>
      <c r="F68" s="123"/>
      <c r="G68" s="123"/>
      <c r="H68" s="124">
        <f t="shared" si="6"/>
        <v>0</v>
      </c>
      <c r="I68" s="10"/>
      <c r="J68" s="10"/>
      <c r="K68" s="123"/>
      <c r="L68" s="123"/>
      <c r="M68" s="123"/>
      <c r="N68" s="124">
        <f t="shared" si="12"/>
        <v>0</v>
      </c>
      <c r="O68" s="14">
        <f t="shared" si="7"/>
        <v>0</v>
      </c>
      <c r="P68" s="122">
        <f t="shared" si="11"/>
        <v>0</v>
      </c>
      <c r="Q68" s="123">
        <f t="shared" si="8"/>
        <v>0</v>
      </c>
      <c r="R68" s="123">
        <f t="shared" si="9"/>
        <v>0</v>
      </c>
      <c r="S68" s="112">
        <f t="shared" si="10"/>
        <v>0</v>
      </c>
      <c r="T68" s="40"/>
      <c r="U68" s="40"/>
      <c r="V68" s="40"/>
      <c r="W68" s="40"/>
      <c r="X68" s="40"/>
      <c r="Y68" s="40"/>
      <c r="Z68" s="40"/>
      <c r="AA68" s="40"/>
    </row>
    <row r="69" spans="1:27" s="41" customFormat="1" ht="16.5" x14ac:dyDescent="0.2">
      <c r="A69" s="121">
        <v>48</v>
      </c>
      <c r="B69" s="43" t="s">
        <v>46</v>
      </c>
      <c r="C69" s="10"/>
      <c r="D69" s="122"/>
      <c r="E69" s="123"/>
      <c r="F69" s="123"/>
      <c r="G69" s="123"/>
      <c r="H69" s="124">
        <f t="shared" si="6"/>
        <v>0</v>
      </c>
      <c r="I69" s="10">
        <v>1343</v>
      </c>
      <c r="J69" s="10">
        <v>1343</v>
      </c>
      <c r="K69" s="123"/>
      <c r="L69" s="123">
        <v>178</v>
      </c>
      <c r="M69" s="123">
        <v>463</v>
      </c>
      <c r="N69" s="124">
        <f t="shared" si="12"/>
        <v>1806</v>
      </c>
      <c r="O69" s="14">
        <f t="shared" si="7"/>
        <v>1343</v>
      </c>
      <c r="P69" s="122">
        <f t="shared" si="11"/>
        <v>1343</v>
      </c>
      <c r="Q69" s="123">
        <f t="shared" si="8"/>
        <v>0</v>
      </c>
      <c r="R69" s="123">
        <f t="shared" si="9"/>
        <v>178</v>
      </c>
      <c r="S69" s="112">
        <f t="shared" si="10"/>
        <v>1806</v>
      </c>
      <c r="T69" s="40"/>
      <c r="U69" s="40"/>
      <c r="V69" s="40"/>
      <c r="W69" s="40"/>
      <c r="X69" s="40"/>
      <c r="Y69" s="40"/>
      <c r="Z69" s="40"/>
      <c r="AA69" s="40"/>
    </row>
    <row r="70" spans="1:27" s="41" customFormat="1" ht="16.5" x14ac:dyDescent="0.2">
      <c r="A70" s="121">
        <v>49</v>
      </c>
      <c r="B70" s="43" t="s">
        <v>47</v>
      </c>
      <c r="C70" s="10"/>
      <c r="D70" s="122"/>
      <c r="E70" s="123"/>
      <c r="F70" s="123"/>
      <c r="G70" s="123"/>
      <c r="H70" s="124">
        <f t="shared" si="6"/>
        <v>0</v>
      </c>
      <c r="I70" s="10"/>
      <c r="J70" s="10"/>
      <c r="K70" s="123"/>
      <c r="L70" s="123"/>
      <c r="M70" s="123"/>
      <c r="N70" s="124">
        <f t="shared" si="12"/>
        <v>0</v>
      </c>
      <c r="O70" s="14">
        <f t="shared" si="7"/>
        <v>0</v>
      </c>
      <c r="P70" s="122">
        <f t="shared" si="11"/>
        <v>0</v>
      </c>
      <c r="Q70" s="123">
        <f t="shared" si="8"/>
        <v>0</v>
      </c>
      <c r="R70" s="123">
        <f t="shared" si="9"/>
        <v>0</v>
      </c>
      <c r="S70" s="112">
        <f t="shared" si="10"/>
        <v>0</v>
      </c>
      <c r="T70" s="40"/>
      <c r="U70" s="40"/>
      <c r="V70" s="40"/>
      <c r="W70" s="40"/>
      <c r="X70" s="40"/>
      <c r="Y70" s="40"/>
      <c r="Z70" s="40"/>
      <c r="AA70" s="40"/>
    </row>
    <row r="71" spans="1:27" s="41" customFormat="1" ht="16.5" x14ac:dyDescent="0.2">
      <c r="A71" s="121">
        <v>50</v>
      </c>
      <c r="B71" s="43" t="s">
        <v>48</v>
      </c>
      <c r="C71" s="10"/>
      <c r="D71" s="122"/>
      <c r="E71" s="123"/>
      <c r="F71" s="123"/>
      <c r="G71" s="123"/>
      <c r="H71" s="124">
        <f t="shared" si="6"/>
        <v>0</v>
      </c>
      <c r="I71" s="10">
        <v>2019</v>
      </c>
      <c r="J71" s="10">
        <v>2019</v>
      </c>
      <c r="K71" s="123"/>
      <c r="L71" s="123">
        <v>980</v>
      </c>
      <c r="M71" s="123">
        <v>3724</v>
      </c>
      <c r="N71" s="124">
        <f t="shared" si="12"/>
        <v>5743</v>
      </c>
      <c r="O71" s="14">
        <f t="shared" si="7"/>
        <v>2019</v>
      </c>
      <c r="P71" s="122">
        <f t="shared" si="11"/>
        <v>2019</v>
      </c>
      <c r="Q71" s="123">
        <f t="shared" si="8"/>
        <v>0</v>
      </c>
      <c r="R71" s="123">
        <f t="shared" si="9"/>
        <v>980</v>
      </c>
      <c r="S71" s="112">
        <f t="shared" si="10"/>
        <v>5743</v>
      </c>
      <c r="T71" s="40"/>
      <c r="U71" s="40"/>
      <c r="V71" s="40"/>
      <c r="W71" s="40"/>
      <c r="X71" s="40"/>
      <c r="Y71" s="40"/>
      <c r="Z71" s="40"/>
      <c r="AA71" s="40"/>
    </row>
    <row r="72" spans="1:27" s="41" customFormat="1" ht="16.5" x14ac:dyDescent="0.2">
      <c r="A72" s="121">
        <v>51</v>
      </c>
      <c r="B72" s="43" t="s">
        <v>49</v>
      </c>
      <c r="C72" s="10"/>
      <c r="D72" s="122"/>
      <c r="E72" s="123"/>
      <c r="F72" s="123"/>
      <c r="G72" s="123"/>
      <c r="H72" s="124">
        <f t="shared" si="6"/>
        <v>0</v>
      </c>
      <c r="I72" s="10"/>
      <c r="J72" s="10"/>
      <c r="K72" s="123"/>
      <c r="L72" s="123"/>
      <c r="M72" s="123"/>
      <c r="N72" s="124">
        <f t="shared" si="12"/>
        <v>0</v>
      </c>
      <c r="O72" s="14">
        <f t="shared" si="7"/>
        <v>0</v>
      </c>
      <c r="P72" s="122">
        <f t="shared" si="11"/>
        <v>0</v>
      </c>
      <c r="Q72" s="123">
        <f t="shared" si="8"/>
        <v>0</v>
      </c>
      <c r="R72" s="123">
        <f t="shared" si="9"/>
        <v>0</v>
      </c>
      <c r="S72" s="112">
        <f t="shared" si="10"/>
        <v>0</v>
      </c>
      <c r="T72" s="40"/>
      <c r="U72" s="40"/>
      <c r="V72" s="40"/>
      <c r="W72" s="40"/>
      <c r="X72" s="40"/>
      <c r="Y72" s="40"/>
      <c r="Z72" s="40"/>
      <c r="AA72" s="40"/>
    </row>
    <row r="73" spans="1:27" s="41" customFormat="1" ht="16.5" x14ac:dyDescent="0.2">
      <c r="A73" s="121">
        <v>52</v>
      </c>
      <c r="B73" s="43" t="s">
        <v>50</v>
      </c>
      <c r="C73" s="10"/>
      <c r="D73" s="122"/>
      <c r="E73" s="123"/>
      <c r="F73" s="123"/>
      <c r="G73" s="123"/>
      <c r="H73" s="124">
        <f t="shared" si="6"/>
        <v>0</v>
      </c>
      <c r="I73" s="10"/>
      <c r="J73" s="10"/>
      <c r="K73" s="123"/>
      <c r="L73" s="123"/>
      <c r="M73" s="123"/>
      <c r="N73" s="124">
        <f t="shared" si="12"/>
        <v>0</v>
      </c>
      <c r="O73" s="14">
        <f t="shared" si="7"/>
        <v>0</v>
      </c>
      <c r="P73" s="122">
        <f t="shared" si="11"/>
        <v>0</v>
      </c>
      <c r="Q73" s="123">
        <f t="shared" si="8"/>
        <v>0</v>
      </c>
      <c r="R73" s="123">
        <f t="shared" si="9"/>
        <v>0</v>
      </c>
      <c r="S73" s="112">
        <f t="shared" si="10"/>
        <v>0</v>
      </c>
      <c r="T73" s="40"/>
      <c r="U73" s="40"/>
      <c r="V73" s="40"/>
      <c r="W73" s="40"/>
      <c r="X73" s="40"/>
      <c r="Y73" s="40"/>
      <c r="Z73" s="40"/>
      <c r="AA73" s="40"/>
    </row>
    <row r="74" spans="1:27" s="41" customFormat="1" ht="16.5" x14ac:dyDescent="0.2">
      <c r="A74" s="121">
        <v>53</v>
      </c>
      <c r="B74" s="43" t="s">
        <v>51</v>
      </c>
      <c r="C74" s="10"/>
      <c r="D74" s="122"/>
      <c r="E74" s="123"/>
      <c r="F74" s="123"/>
      <c r="G74" s="123"/>
      <c r="H74" s="124">
        <f t="shared" si="6"/>
        <v>0</v>
      </c>
      <c r="I74" s="10"/>
      <c r="J74" s="10"/>
      <c r="K74" s="123"/>
      <c r="L74" s="123"/>
      <c r="M74" s="123"/>
      <c r="N74" s="124">
        <f t="shared" ref="N74:N81" si="13">I74+K74+M74</f>
        <v>0</v>
      </c>
      <c r="O74" s="14">
        <f t="shared" ref="O74:O81" si="14">C74+I74</f>
        <v>0</v>
      </c>
      <c r="P74" s="122">
        <f t="shared" ref="P74:P81" si="15">D74+J74</f>
        <v>0</v>
      </c>
      <c r="Q74" s="123">
        <f t="shared" ref="Q74:Q81" si="16">E74+K74</f>
        <v>0</v>
      </c>
      <c r="R74" s="123">
        <f t="shared" ref="R74:R81" si="17">F74+L74</f>
        <v>0</v>
      </c>
      <c r="S74" s="112">
        <f t="shared" ref="S74:S81" si="18">H74+N74</f>
        <v>0</v>
      </c>
      <c r="T74" s="40"/>
      <c r="U74" s="40"/>
      <c r="V74" s="40"/>
      <c r="W74" s="40"/>
      <c r="X74" s="40"/>
      <c r="Y74" s="40"/>
      <c r="Z74" s="40"/>
      <c r="AA74" s="40"/>
    </row>
    <row r="75" spans="1:27" s="41" customFormat="1" ht="16.5" x14ac:dyDescent="0.2">
      <c r="A75" s="121">
        <v>54</v>
      </c>
      <c r="B75" s="43" t="s">
        <v>52</v>
      </c>
      <c r="C75" s="10"/>
      <c r="D75" s="122"/>
      <c r="E75" s="123"/>
      <c r="F75" s="123"/>
      <c r="G75" s="123"/>
      <c r="H75" s="124">
        <f t="shared" si="6"/>
        <v>0</v>
      </c>
      <c r="I75" s="10"/>
      <c r="J75" s="10"/>
      <c r="K75" s="123"/>
      <c r="L75" s="123"/>
      <c r="M75" s="123"/>
      <c r="N75" s="124">
        <f t="shared" si="13"/>
        <v>0</v>
      </c>
      <c r="O75" s="14">
        <f t="shared" si="14"/>
        <v>0</v>
      </c>
      <c r="P75" s="122">
        <f t="shared" si="15"/>
        <v>0</v>
      </c>
      <c r="Q75" s="123">
        <f t="shared" si="16"/>
        <v>0</v>
      </c>
      <c r="R75" s="123">
        <f t="shared" si="17"/>
        <v>0</v>
      </c>
      <c r="S75" s="112">
        <f t="shared" si="18"/>
        <v>0</v>
      </c>
      <c r="T75" s="40"/>
      <c r="U75" s="40"/>
      <c r="V75" s="40"/>
      <c r="W75" s="40"/>
      <c r="X75" s="40"/>
      <c r="Y75" s="40"/>
      <c r="Z75" s="40"/>
      <c r="AA75" s="40"/>
    </row>
    <row r="76" spans="1:27" s="41" customFormat="1" ht="33" x14ac:dyDescent="0.2">
      <c r="A76" s="121">
        <v>55</v>
      </c>
      <c r="B76" s="43" t="s">
        <v>84</v>
      </c>
      <c r="C76" s="10"/>
      <c r="D76" s="122"/>
      <c r="E76" s="123"/>
      <c r="F76" s="123"/>
      <c r="G76" s="123"/>
      <c r="H76" s="124">
        <f t="shared" ref="H76:H81" si="19">C76+E76+G76</f>
        <v>0</v>
      </c>
      <c r="I76" s="10"/>
      <c r="J76" s="10"/>
      <c r="K76" s="123"/>
      <c r="L76" s="123"/>
      <c r="M76" s="123"/>
      <c r="N76" s="124">
        <f t="shared" si="13"/>
        <v>0</v>
      </c>
      <c r="O76" s="14">
        <f t="shared" si="14"/>
        <v>0</v>
      </c>
      <c r="P76" s="122">
        <f t="shared" si="15"/>
        <v>0</v>
      </c>
      <c r="Q76" s="123">
        <f t="shared" si="16"/>
        <v>0</v>
      </c>
      <c r="R76" s="123">
        <f t="shared" si="17"/>
        <v>0</v>
      </c>
      <c r="S76" s="112">
        <f t="shared" si="18"/>
        <v>0</v>
      </c>
      <c r="T76" s="40"/>
      <c r="U76" s="40"/>
      <c r="V76" s="40"/>
      <c r="W76" s="40"/>
      <c r="X76" s="40"/>
      <c r="Y76" s="40"/>
      <c r="Z76" s="40"/>
      <c r="AA76" s="40"/>
    </row>
    <row r="77" spans="1:27" s="41" customFormat="1" ht="16.5" x14ac:dyDescent="0.2">
      <c r="A77" s="121">
        <v>56</v>
      </c>
      <c r="B77" s="43" t="s">
        <v>53</v>
      </c>
      <c r="C77" s="10"/>
      <c r="D77" s="122"/>
      <c r="E77" s="123"/>
      <c r="F77" s="123"/>
      <c r="G77" s="123"/>
      <c r="H77" s="124">
        <f t="shared" si="19"/>
        <v>0</v>
      </c>
      <c r="I77" s="10"/>
      <c r="J77" s="10"/>
      <c r="K77" s="123"/>
      <c r="L77" s="123"/>
      <c r="M77" s="123"/>
      <c r="N77" s="124">
        <f t="shared" si="13"/>
        <v>0</v>
      </c>
      <c r="O77" s="14">
        <f t="shared" si="14"/>
        <v>0</v>
      </c>
      <c r="P77" s="122">
        <f t="shared" si="15"/>
        <v>0</v>
      </c>
      <c r="Q77" s="123">
        <f t="shared" si="16"/>
        <v>0</v>
      </c>
      <c r="R77" s="123">
        <f t="shared" si="17"/>
        <v>0</v>
      </c>
      <c r="S77" s="112">
        <f t="shared" si="18"/>
        <v>0</v>
      </c>
      <c r="T77" s="40"/>
      <c r="U77" s="40"/>
      <c r="V77" s="40"/>
      <c r="W77" s="40"/>
      <c r="X77" s="40"/>
      <c r="Y77" s="40"/>
      <c r="Z77" s="40"/>
      <c r="AA77" s="40"/>
    </row>
    <row r="78" spans="1:27" s="41" customFormat="1" ht="18.75" x14ac:dyDescent="0.2">
      <c r="A78" s="121">
        <v>57</v>
      </c>
      <c r="B78" s="45" t="s">
        <v>81</v>
      </c>
      <c r="C78" s="10" t="s">
        <v>64</v>
      </c>
      <c r="D78" s="125" t="s">
        <v>64</v>
      </c>
      <c r="E78" s="123" t="s">
        <v>64</v>
      </c>
      <c r="F78" s="123" t="s">
        <v>64</v>
      </c>
      <c r="G78" s="123" t="s">
        <v>64</v>
      </c>
      <c r="H78" s="124" t="s">
        <v>64</v>
      </c>
      <c r="I78" s="10">
        <v>80364</v>
      </c>
      <c r="J78" s="10">
        <v>80364</v>
      </c>
      <c r="K78" s="123"/>
      <c r="L78" s="123"/>
      <c r="M78" s="123"/>
      <c r="N78" s="124">
        <f>I78+K78+M78</f>
        <v>80364</v>
      </c>
      <c r="O78" s="14">
        <f>I78</f>
        <v>80364</v>
      </c>
      <c r="P78" s="125">
        <f>J78</f>
        <v>80364</v>
      </c>
      <c r="Q78" s="123">
        <f>K78</f>
        <v>0</v>
      </c>
      <c r="R78" s="123">
        <f>L78</f>
        <v>0</v>
      </c>
      <c r="S78" s="112">
        <f>N78</f>
        <v>80364</v>
      </c>
      <c r="T78" s="40"/>
      <c r="U78" s="40"/>
      <c r="V78" s="40"/>
      <c r="W78" s="40"/>
      <c r="X78" s="40"/>
      <c r="Y78" s="40"/>
      <c r="Z78" s="40"/>
      <c r="AA78" s="40"/>
    </row>
    <row r="79" spans="1:27" s="41" customFormat="1" ht="16.5" x14ac:dyDescent="0.2">
      <c r="A79" s="42">
        <v>58</v>
      </c>
      <c r="B79" s="45" t="s">
        <v>85</v>
      </c>
      <c r="C79" s="8"/>
      <c r="D79" s="108"/>
      <c r="E79" s="115"/>
      <c r="F79" s="115"/>
      <c r="G79" s="115"/>
      <c r="H79" s="112">
        <f t="shared" si="19"/>
        <v>0</v>
      </c>
      <c r="I79" s="8"/>
      <c r="J79" s="108"/>
      <c r="K79" s="115"/>
      <c r="L79" s="115"/>
      <c r="M79" s="115"/>
      <c r="N79" s="112">
        <f t="shared" si="13"/>
        <v>0</v>
      </c>
      <c r="O79" s="13">
        <f t="shared" si="14"/>
        <v>0</v>
      </c>
      <c r="P79" s="108">
        <f t="shared" si="15"/>
        <v>0</v>
      </c>
      <c r="Q79" s="115">
        <f t="shared" si="16"/>
        <v>0</v>
      </c>
      <c r="R79" s="115">
        <f t="shared" si="17"/>
        <v>0</v>
      </c>
      <c r="S79" s="112">
        <f t="shared" si="18"/>
        <v>0</v>
      </c>
      <c r="T79" s="40"/>
      <c r="U79" s="40"/>
      <c r="V79" s="40"/>
      <c r="W79" s="40"/>
      <c r="X79" s="40"/>
      <c r="Y79" s="40"/>
      <c r="Z79" s="40"/>
      <c r="AA79" s="40"/>
    </row>
    <row r="80" spans="1:27" s="41" customFormat="1" ht="16.5" x14ac:dyDescent="0.2">
      <c r="A80" s="42">
        <v>59</v>
      </c>
      <c r="B80" s="45" t="s">
        <v>86</v>
      </c>
      <c r="C80" s="8"/>
      <c r="D80" s="108"/>
      <c r="E80" s="115"/>
      <c r="F80" s="115"/>
      <c r="G80" s="115"/>
      <c r="H80" s="112">
        <f t="shared" si="19"/>
        <v>0</v>
      </c>
      <c r="I80" s="8"/>
      <c r="J80" s="108"/>
      <c r="K80" s="115"/>
      <c r="L80" s="115"/>
      <c r="M80" s="115"/>
      <c r="N80" s="112">
        <f t="shared" si="13"/>
        <v>0</v>
      </c>
      <c r="O80" s="13">
        <f t="shared" si="14"/>
        <v>0</v>
      </c>
      <c r="P80" s="108">
        <f t="shared" si="15"/>
        <v>0</v>
      </c>
      <c r="Q80" s="115">
        <f t="shared" si="16"/>
        <v>0</v>
      </c>
      <c r="R80" s="115">
        <f t="shared" si="17"/>
        <v>0</v>
      </c>
      <c r="S80" s="112">
        <f t="shared" si="18"/>
        <v>0</v>
      </c>
      <c r="T80" s="40"/>
      <c r="U80" s="40"/>
      <c r="V80" s="40"/>
      <c r="W80" s="40"/>
      <c r="X80" s="40"/>
      <c r="Y80" s="40"/>
      <c r="Z80" s="40"/>
      <c r="AA80" s="40"/>
    </row>
    <row r="81" spans="1:27" s="41" customFormat="1" ht="33" x14ac:dyDescent="0.2">
      <c r="A81" s="42">
        <v>60</v>
      </c>
      <c r="B81" s="45" t="s">
        <v>87</v>
      </c>
      <c r="C81" s="8"/>
      <c r="D81" s="108"/>
      <c r="E81" s="115"/>
      <c r="F81" s="115"/>
      <c r="G81" s="115"/>
      <c r="H81" s="112">
        <f t="shared" si="19"/>
        <v>0</v>
      </c>
      <c r="I81" s="8"/>
      <c r="J81" s="108"/>
      <c r="K81" s="115"/>
      <c r="L81" s="115"/>
      <c r="M81" s="115"/>
      <c r="N81" s="112">
        <f t="shared" si="13"/>
        <v>0</v>
      </c>
      <c r="O81" s="13">
        <f t="shared" si="14"/>
        <v>0</v>
      </c>
      <c r="P81" s="108">
        <f t="shared" si="15"/>
        <v>0</v>
      </c>
      <c r="Q81" s="115">
        <f t="shared" si="16"/>
        <v>0</v>
      </c>
      <c r="R81" s="115">
        <f t="shared" si="17"/>
        <v>0</v>
      </c>
      <c r="S81" s="112">
        <f t="shared" si="18"/>
        <v>0</v>
      </c>
      <c r="T81" s="40"/>
      <c r="U81" s="40"/>
      <c r="V81" s="40"/>
      <c r="W81" s="40"/>
      <c r="X81" s="40"/>
      <c r="Y81" s="40"/>
      <c r="Z81" s="40"/>
      <c r="AA81" s="40"/>
    </row>
    <row r="82" spans="1:27" s="41" customFormat="1" ht="99" x14ac:dyDescent="0.2">
      <c r="A82" s="42">
        <v>61</v>
      </c>
      <c r="B82" s="45" t="s">
        <v>558</v>
      </c>
      <c r="C82" s="8"/>
      <c r="D82" s="108"/>
      <c r="E82" s="115"/>
      <c r="F82" s="115"/>
      <c r="G82" s="115"/>
      <c r="H82" s="112">
        <f t="shared" si="6"/>
        <v>0</v>
      </c>
      <c r="I82" s="8"/>
      <c r="J82" s="108"/>
      <c r="K82" s="115"/>
      <c r="L82" s="115"/>
      <c r="M82" s="115"/>
      <c r="N82" s="112">
        <f t="shared" si="12"/>
        <v>0</v>
      </c>
      <c r="O82" s="13">
        <f t="shared" si="7"/>
        <v>0</v>
      </c>
      <c r="P82" s="108">
        <f t="shared" si="11"/>
        <v>0</v>
      </c>
      <c r="Q82" s="115">
        <f t="shared" si="8"/>
        <v>0</v>
      </c>
      <c r="R82" s="115">
        <f t="shared" si="9"/>
        <v>0</v>
      </c>
      <c r="S82" s="112">
        <f t="shared" si="10"/>
        <v>0</v>
      </c>
      <c r="T82" s="40"/>
      <c r="U82" s="40"/>
      <c r="V82" s="40"/>
      <c r="W82" s="40"/>
      <c r="X82" s="40"/>
      <c r="Y82" s="40"/>
      <c r="Z82" s="40"/>
      <c r="AA82" s="40"/>
    </row>
    <row r="83" spans="1:27" s="41" customFormat="1" ht="49.5" x14ac:dyDescent="0.2">
      <c r="A83" s="42">
        <v>62</v>
      </c>
      <c r="B83" s="45" t="s">
        <v>559</v>
      </c>
      <c r="C83" s="8"/>
      <c r="D83" s="108"/>
      <c r="E83" s="115"/>
      <c r="F83" s="115"/>
      <c r="G83" s="115"/>
      <c r="H83" s="112">
        <f t="shared" si="6"/>
        <v>0</v>
      </c>
      <c r="I83" s="8"/>
      <c r="J83" s="108"/>
      <c r="K83" s="115"/>
      <c r="L83" s="115"/>
      <c r="M83" s="115"/>
      <c r="N83" s="112">
        <f t="shared" ref="N83:N84" si="20">I83+K83+M83</f>
        <v>0</v>
      </c>
      <c r="O83" s="13">
        <f t="shared" ref="O83:O84" si="21">C83+I83</f>
        <v>0</v>
      </c>
      <c r="P83" s="108">
        <f t="shared" ref="P83:P84" si="22">D83+J83</f>
        <v>0</v>
      </c>
      <c r="Q83" s="115">
        <f t="shared" ref="Q83:Q84" si="23">E83+K83</f>
        <v>0</v>
      </c>
      <c r="R83" s="115">
        <f t="shared" ref="R83:R84" si="24">F83+L83</f>
        <v>0</v>
      </c>
      <c r="S83" s="112">
        <f t="shared" ref="S83:S84" si="25">H83+N83</f>
        <v>0</v>
      </c>
      <c r="T83" s="40"/>
      <c r="U83" s="40"/>
      <c r="V83" s="40"/>
      <c r="W83" s="40"/>
      <c r="X83" s="40"/>
      <c r="Y83" s="40"/>
      <c r="Z83" s="40"/>
      <c r="AA83" s="40"/>
    </row>
    <row r="84" spans="1:27" s="41" customFormat="1" ht="17.25" thickBot="1" x14ac:dyDescent="0.25">
      <c r="A84" s="42">
        <v>63</v>
      </c>
      <c r="B84" s="45" t="s">
        <v>88</v>
      </c>
      <c r="C84" s="8"/>
      <c r="D84" s="108"/>
      <c r="E84" s="115"/>
      <c r="F84" s="115"/>
      <c r="G84" s="115"/>
      <c r="H84" s="112">
        <f t="shared" si="6"/>
        <v>0</v>
      </c>
      <c r="I84" s="8"/>
      <c r="J84" s="108"/>
      <c r="K84" s="115"/>
      <c r="L84" s="115"/>
      <c r="M84" s="115"/>
      <c r="N84" s="112">
        <f t="shared" si="20"/>
        <v>0</v>
      </c>
      <c r="O84" s="13">
        <f t="shared" si="21"/>
        <v>0</v>
      </c>
      <c r="P84" s="108">
        <f t="shared" si="22"/>
        <v>0</v>
      </c>
      <c r="Q84" s="115">
        <f t="shared" si="23"/>
        <v>0</v>
      </c>
      <c r="R84" s="115">
        <f t="shared" si="24"/>
        <v>0</v>
      </c>
      <c r="S84" s="112">
        <f t="shared" si="25"/>
        <v>0</v>
      </c>
      <c r="T84" s="40"/>
      <c r="U84" s="40"/>
      <c r="V84" s="40"/>
      <c r="W84" s="40"/>
      <c r="X84" s="40"/>
      <c r="Y84" s="40"/>
      <c r="Z84" s="40"/>
      <c r="AA84" s="40"/>
    </row>
    <row r="85" spans="1:27" s="41" customFormat="1" ht="17.25" thickBot="1" x14ac:dyDescent="0.25">
      <c r="A85" s="46"/>
      <c r="B85" s="47" t="s">
        <v>63</v>
      </c>
      <c r="C85" s="26">
        <f>SUM(C51:C77)+SUM(C79:C84)</f>
        <v>0</v>
      </c>
      <c r="D85" s="110">
        <f>SUM(D52:D77)+SUM(D79:D84)</f>
        <v>0</v>
      </c>
      <c r="E85" s="110">
        <f t="shared" ref="E85:G85" si="26">SUM(E51:E77)+SUM(E79:E84)</f>
        <v>0</v>
      </c>
      <c r="F85" s="110">
        <f t="shared" si="26"/>
        <v>0</v>
      </c>
      <c r="G85" s="110">
        <f t="shared" si="26"/>
        <v>0</v>
      </c>
      <c r="H85" s="114">
        <f t="shared" ref="H85:S85" si="27">SUM(H50:H84)</f>
        <v>0</v>
      </c>
      <c r="I85" s="26">
        <f t="shared" si="27"/>
        <v>163988</v>
      </c>
      <c r="J85" s="110">
        <f>J50+SUM(J52:J77)+SUM(J79:J84)</f>
        <v>55039</v>
      </c>
      <c r="K85" s="110">
        <f>SUM(K50:K84)</f>
        <v>27490</v>
      </c>
      <c r="L85" s="110">
        <f t="shared" ref="L85:M85" si="28">SUM(L50:L84)</f>
        <v>91820</v>
      </c>
      <c r="M85" s="110">
        <f t="shared" si="28"/>
        <v>264138</v>
      </c>
      <c r="N85" s="114">
        <f>SUM(N50:N84)</f>
        <v>455616</v>
      </c>
      <c r="O85" s="28">
        <f>SUM(O50:O84)</f>
        <v>163988</v>
      </c>
      <c r="P85" s="110">
        <f>P50+SUM(P52:P77)+SUM(P79:P84)</f>
        <v>55039</v>
      </c>
      <c r="Q85" s="110">
        <f t="shared" si="27"/>
        <v>27490</v>
      </c>
      <c r="R85" s="110">
        <f t="shared" si="27"/>
        <v>91820</v>
      </c>
      <c r="S85" s="114">
        <f t="shared" si="27"/>
        <v>455616</v>
      </c>
      <c r="T85" s="40"/>
      <c r="U85" s="40"/>
      <c r="V85" s="40"/>
      <c r="W85" s="40"/>
      <c r="X85" s="40"/>
      <c r="Y85" s="40"/>
      <c r="Z85" s="40"/>
      <c r="AA85" s="40"/>
    </row>
    <row r="86" spans="1:27" s="41" customFormat="1" ht="18.75" customHeight="1" thickBot="1" x14ac:dyDescent="0.25">
      <c r="A86" s="590" t="s">
        <v>65</v>
      </c>
      <c r="B86" s="591"/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591"/>
      <c r="P86" s="591"/>
      <c r="Q86" s="591"/>
      <c r="R86" s="591"/>
      <c r="S86" s="592"/>
      <c r="T86" s="40"/>
      <c r="U86" s="40"/>
      <c r="V86" s="40"/>
      <c r="W86" s="40"/>
      <c r="X86" s="40"/>
      <c r="Y86" s="40"/>
      <c r="Z86" s="40"/>
      <c r="AA86" s="40"/>
    </row>
    <row r="87" spans="1:27" s="41" customFormat="1" ht="33" x14ac:dyDescent="0.2">
      <c r="A87" s="42">
        <v>64</v>
      </c>
      <c r="B87" s="43" t="s">
        <v>68</v>
      </c>
      <c r="C87" s="8"/>
      <c r="D87" s="108"/>
      <c r="E87" s="115"/>
      <c r="F87" s="115"/>
      <c r="G87" s="115"/>
      <c r="H87" s="112">
        <f t="shared" ref="H87:H89" si="29">C87+E87+G87</f>
        <v>0</v>
      </c>
      <c r="I87" s="177"/>
      <c r="J87" s="178"/>
      <c r="K87" s="178"/>
      <c r="L87" s="178"/>
      <c r="M87" s="178"/>
      <c r="N87" s="180">
        <f t="shared" ref="N87:N89" si="30">I87+K87+M87</f>
        <v>0</v>
      </c>
      <c r="O87" s="13">
        <f t="shared" ref="O87:O89" si="31">C87+I87</f>
        <v>0</v>
      </c>
      <c r="P87" s="108">
        <f t="shared" ref="P87:P89" si="32">D87+J87</f>
        <v>0</v>
      </c>
      <c r="Q87" s="115">
        <f t="shared" ref="Q87:Q89" si="33">E87+K87</f>
        <v>0</v>
      </c>
      <c r="R87" s="115">
        <f t="shared" ref="R87:R89" si="34">F87+L87</f>
        <v>0</v>
      </c>
      <c r="S87" s="112">
        <f t="shared" ref="S87:S89" si="35">H87+N87</f>
        <v>0</v>
      </c>
      <c r="T87" s="40"/>
      <c r="U87" s="40"/>
      <c r="V87" s="40"/>
      <c r="W87" s="40"/>
      <c r="X87" s="40"/>
      <c r="Y87" s="40"/>
      <c r="Z87" s="40"/>
      <c r="AA87" s="40"/>
    </row>
    <row r="88" spans="1:27" s="41" customFormat="1" ht="16.5" x14ac:dyDescent="0.2">
      <c r="A88" s="42">
        <v>65</v>
      </c>
      <c r="B88" s="43" t="s">
        <v>66</v>
      </c>
      <c r="C88" s="8"/>
      <c r="D88" s="108"/>
      <c r="E88" s="115"/>
      <c r="F88" s="115"/>
      <c r="G88" s="115"/>
      <c r="H88" s="112">
        <f t="shared" si="29"/>
        <v>0</v>
      </c>
      <c r="I88" s="8"/>
      <c r="J88" s="108"/>
      <c r="K88" s="115"/>
      <c r="L88" s="115"/>
      <c r="M88" s="115"/>
      <c r="N88" s="112">
        <f t="shared" si="30"/>
        <v>0</v>
      </c>
      <c r="O88" s="13">
        <f t="shared" si="31"/>
        <v>0</v>
      </c>
      <c r="P88" s="108">
        <f t="shared" si="32"/>
        <v>0</v>
      </c>
      <c r="Q88" s="115">
        <f t="shared" si="33"/>
        <v>0</v>
      </c>
      <c r="R88" s="115">
        <f t="shared" si="34"/>
        <v>0</v>
      </c>
      <c r="S88" s="112">
        <f t="shared" si="35"/>
        <v>0</v>
      </c>
      <c r="T88" s="40"/>
      <c r="U88" s="40"/>
      <c r="V88" s="40"/>
      <c r="W88" s="40"/>
      <c r="X88" s="40"/>
      <c r="Y88" s="40"/>
      <c r="Z88" s="40"/>
      <c r="AA88" s="40"/>
    </row>
    <row r="89" spans="1:27" s="41" customFormat="1" ht="17.25" thickBot="1" x14ac:dyDescent="0.25">
      <c r="A89" s="42">
        <v>66</v>
      </c>
      <c r="B89" s="43" t="s">
        <v>67</v>
      </c>
      <c r="C89" s="8"/>
      <c r="D89" s="108"/>
      <c r="E89" s="115"/>
      <c r="F89" s="115"/>
      <c r="G89" s="115"/>
      <c r="H89" s="112">
        <f t="shared" si="29"/>
        <v>0</v>
      </c>
      <c r="I89" s="8"/>
      <c r="J89" s="108"/>
      <c r="K89" s="115"/>
      <c r="L89" s="115"/>
      <c r="M89" s="115"/>
      <c r="N89" s="112">
        <f t="shared" si="30"/>
        <v>0</v>
      </c>
      <c r="O89" s="13">
        <f t="shared" si="31"/>
        <v>0</v>
      </c>
      <c r="P89" s="108">
        <f t="shared" si="32"/>
        <v>0</v>
      </c>
      <c r="Q89" s="115">
        <f t="shared" si="33"/>
        <v>0</v>
      </c>
      <c r="R89" s="115">
        <f t="shared" si="34"/>
        <v>0</v>
      </c>
      <c r="S89" s="112">
        <f t="shared" si="35"/>
        <v>0</v>
      </c>
      <c r="T89" s="40"/>
      <c r="U89" s="40"/>
      <c r="V89" s="40"/>
      <c r="W89" s="40"/>
      <c r="X89" s="40"/>
      <c r="Y89" s="40"/>
      <c r="Z89" s="40"/>
      <c r="AA89" s="40"/>
    </row>
    <row r="90" spans="1:27" s="41" customFormat="1" ht="17.25" thickBot="1" x14ac:dyDescent="0.25">
      <c r="A90" s="46"/>
      <c r="B90" s="47" t="s">
        <v>63</v>
      </c>
      <c r="C90" s="26">
        <f>SUM(C87:C89)</f>
        <v>0</v>
      </c>
      <c r="D90" s="110">
        <f t="shared" ref="D90:S90" si="36">SUM(D87:D89)</f>
        <v>0</v>
      </c>
      <c r="E90" s="110">
        <f t="shared" si="36"/>
        <v>0</v>
      </c>
      <c r="F90" s="110">
        <f t="shared" si="36"/>
        <v>0</v>
      </c>
      <c r="G90" s="110">
        <f t="shared" si="36"/>
        <v>0</v>
      </c>
      <c r="H90" s="114">
        <f t="shared" si="36"/>
        <v>0</v>
      </c>
      <c r="I90" s="26">
        <f t="shared" si="36"/>
        <v>0</v>
      </c>
      <c r="J90" s="110">
        <f t="shared" si="36"/>
        <v>0</v>
      </c>
      <c r="K90" s="110">
        <f t="shared" si="36"/>
        <v>0</v>
      </c>
      <c r="L90" s="110">
        <f t="shared" si="36"/>
        <v>0</v>
      </c>
      <c r="M90" s="110">
        <f t="shared" si="36"/>
        <v>0</v>
      </c>
      <c r="N90" s="114">
        <f t="shared" si="36"/>
        <v>0</v>
      </c>
      <c r="O90" s="28">
        <f t="shared" si="36"/>
        <v>0</v>
      </c>
      <c r="P90" s="110">
        <f t="shared" si="36"/>
        <v>0</v>
      </c>
      <c r="Q90" s="110">
        <f t="shared" si="36"/>
        <v>0</v>
      </c>
      <c r="R90" s="110">
        <f t="shared" si="36"/>
        <v>0</v>
      </c>
      <c r="S90" s="114">
        <f t="shared" si="36"/>
        <v>0</v>
      </c>
      <c r="T90" s="40"/>
      <c r="U90" s="40"/>
      <c r="V90" s="40"/>
      <c r="W90" s="40"/>
      <c r="X90" s="40"/>
      <c r="Y90" s="40"/>
      <c r="Z90" s="40"/>
      <c r="AA90" s="40"/>
    </row>
    <row r="91" spans="1:27" s="76" customFormat="1" ht="17.25" customHeight="1" x14ac:dyDescent="0.2">
      <c r="A91" s="73"/>
      <c r="B91" s="54"/>
      <c r="C91" s="74"/>
      <c r="D91" s="75"/>
      <c r="E91" s="75"/>
      <c r="F91" s="75"/>
      <c r="G91" s="75"/>
      <c r="H91" s="75"/>
      <c r="I91" s="74"/>
      <c r="J91" s="75"/>
      <c r="K91" s="75"/>
      <c r="L91" s="75"/>
      <c r="M91" s="75"/>
      <c r="N91" s="75"/>
      <c r="O91" s="74"/>
      <c r="P91" s="75"/>
      <c r="Q91" s="75"/>
      <c r="R91" s="75"/>
      <c r="S91" s="75"/>
    </row>
    <row r="92" spans="1:27" s="76" customFormat="1" ht="32.25" customHeight="1" x14ac:dyDescent="0.2">
      <c r="A92" s="573"/>
      <c r="B92" s="55" t="s">
        <v>563</v>
      </c>
      <c r="C92" s="55"/>
      <c r="D92" s="77"/>
      <c r="E92" s="77"/>
      <c r="F92" s="583" t="s">
        <v>562</v>
      </c>
      <c r="G92" s="583"/>
      <c r="H92" s="583"/>
      <c r="I92" s="583"/>
      <c r="J92" s="75"/>
      <c r="K92" s="75"/>
      <c r="L92" s="75"/>
      <c r="M92" s="78"/>
      <c r="N92" s="75"/>
      <c r="O92" s="75"/>
      <c r="P92" s="75"/>
      <c r="Q92" s="75"/>
    </row>
    <row r="93" spans="1:27" s="76" customFormat="1" ht="42" customHeight="1" x14ac:dyDescent="0.2">
      <c r="A93" s="573"/>
      <c r="B93" s="55"/>
      <c r="C93" s="55"/>
      <c r="D93" s="56"/>
      <c r="E93" s="56"/>
      <c r="F93" s="584" t="s">
        <v>80</v>
      </c>
      <c r="G93" s="584"/>
      <c r="H93" s="57"/>
      <c r="I93" s="75"/>
      <c r="J93" s="75"/>
      <c r="K93" s="75"/>
      <c r="L93" s="75">
        <f>L50+L52+L53+L55+L56+L57+L58+L59+L66</f>
        <v>88385</v>
      </c>
      <c r="M93" s="78"/>
      <c r="N93" s="75"/>
      <c r="O93" s="75"/>
      <c r="P93" s="75"/>
      <c r="Q93" s="75"/>
    </row>
    <row r="94" spans="1:27" s="76" customFormat="1" ht="48" customHeight="1" x14ac:dyDescent="0.2">
      <c r="A94" s="573"/>
      <c r="B94" s="55" t="s">
        <v>5</v>
      </c>
      <c r="C94" s="55"/>
      <c r="D94" s="58"/>
      <c r="E94" s="58"/>
      <c r="F94" s="560" t="s">
        <v>564</v>
      </c>
      <c r="G94" s="560"/>
      <c r="H94" s="560"/>
      <c r="I94" s="560"/>
      <c r="J94" s="75"/>
      <c r="K94" s="75"/>
      <c r="L94" s="75">
        <f>L54+L60+L64+L65+L67+L69+L71</f>
        <v>3435</v>
      </c>
      <c r="M94" s="78"/>
      <c r="N94" s="75"/>
      <c r="O94" s="75"/>
      <c r="P94" s="75"/>
      <c r="Q94" s="75"/>
    </row>
    <row r="95" spans="1:27" s="76" customFormat="1" ht="42" customHeight="1" x14ac:dyDescent="0.2">
      <c r="A95" s="573"/>
      <c r="B95" s="55" t="s">
        <v>6</v>
      </c>
      <c r="C95" s="55"/>
      <c r="D95" s="79"/>
      <c r="E95" s="79"/>
      <c r="F95" s="584" t="s">
        <v>80</v>
      </c>
      <c r="G95" s="584"/>
      <c r="H95" s="57"/>
      <c r="I95" s="75"/>
      <c r="J95" s="75"/>
      <c r="K95" s="75"/>
      <c r="L95" s="75"/>
      <c r="M95" s="78"/>
      <c r="N95" s="75"/>
      <c r="O95" s="75"/>
      <c r="P95" s="75"/>
      <c r="Q95" s="75"/>
    </row>
    <row r="96" spans="1:27" s="76" customFormat="1" ht="15" customHeight="1" x14ac:dyDescent="0.2">
      <c r="A96" s="573"/>
      <c r="B96" s="80"/>
      <c r="C96" s="80"/>
      <c r="D96" s="79"/>
      <c r="E96" s="79"/>
      <c r="F96" s="57"/>
      <c r="G96" s="57"/>
      <c r="H96" s="57"/>
      <c r="I96" s="29"/>
      <c r="J96" s="75"/>
      <c r="K96" s="75"/>
      <c r="L96" s="75"/>
      <c r="M96" s="78"/>
      <c r="N96" s="75"/>
      <c r="O96" s="75"/>
      <c r="P96" s="75"/>
      <c r="Q96" s="75"/>
    </row>
    <row r="97" spans="1:19" s="76" customFormat="1" ht="21.75" customHeight="1" x14ac:dyDescent="0.2">
      <c r="A97" s="573"/>
      <c r="B97" s="55" t="s">
        <v>7</v>
      </c>
      <c r="C97" s="55"/>
      <c r="D97" s="58"/>
      <c r="E97" s="58"/>
      <c r="F97" s="560" t="s">
        <v>565</v>
      </c>
      <c r="G97" s="560"/>
      <c r="H97" s="560"/>
      <c r="I97" s="560"/>
      <c r="J97" s="75"/>
      <c r="K97" s="75"/>
      <c r="L97" s="75"/>
      <c r="M97" s="78"/>
      <c r="N97" s="75"/>
      <c r="O97" s="75"/>
      <c r="P97" s="75"/>
      <c r="Q97" s="75"/>
    </row>
    <row r="98" spans="1:19" s="76" customFormat="1" ht="42" customHeight="1" x14ac:dyDescent="0.2">
      <c r="A98" s="573"/>
      <c r="B98" s="59"/>
      <c r="C98" s="78"/>
      <c r="D98" s="75"/>
      <c r="E98" s="75"/>
      <c r="F98" s="584" t="s">
        <v>80</v>
      </c>
      <c r="G98" s="584"/>
      <c r="H98" s="57"/>
      <c r="I98" s="29"/>
      <c r="J98" s="75"/>
      <c r="K98" s="75"/>
      <c r="L98" s="75"/>
      <c r="M98" s="78"/>
      <c r="N98" s="75"/>
      <c r="O98" s="75"/>
      <c r="P98" s="75"/>
      <c r="Q98" s="75"/>
    </row>
    <row r="99" spans="1:19" s="76" customFormat="1" ht="42" customHeight="1" x14ac:dyDescent="0.2">
      <c r="A99" s="573"/>
      <c r="B99" s="59"/>
      <c r="C99" s="78"/>
      <c r="D99" s="75"/>
      <c r="E99" s="75"/>
      <c r="F99" s="75"/>
      <c r="G99" s="75"/>
      <c r="H99" s="75"/>
      <c r="I99" s="78"/>
      <c r="J99" s="75"/>
      <c r="K99" s="75"/>
      <c r="L99" s="75"/>
      <c r="M99" s="75"/>
      <c r="N99" s="75"/>
      <c r="O99" s="78"/>
      <c r="P99" s="75"/>
      <c r="Q99" s="75"/>
      <c r="R99" s="75"/>
      <c r="S99" s="75"/>
    </row>
    <row r="100" spans="1:19" s="76" customFormat="1" ht="42" customHeight="1" x14ac:dyDescent="0.2">
      <c r="A100" s="573"/>
      <c r="B100" s="59"/>
      <c r="C100" s="78"/>
      <c r="D100" s="75"/>
      <c r="E100" s="75"/>
      <c r="F100" s="75"/>
      <c r="G100" s="75"/>
      <c r="H100" s="75"/>
      <c r="I100" s="78"/>
      <c r="J100" s="75"/>
      <c r="K100" s="75"/>
      <c r="L100" s="75"/>
      <c r="M100" s="75"/>
      <c r="N100" s="75"/>
      <c r="O100" s="78"/>
      <c r="P100" s="75"/>
      <c r="Q100" s="75"/>
      <c r="R100" s="75"/>
      <c r="S100" s="75"/>
    </row>
    <row r="101" spans="1:19" s="76" customFormat="1" ht="42" customHeight="1" x14ac:dyDescent="0.2">
      <c r="A101" s="573"/>
      <c r="B101" s="60"/>
      <c r="C101" s="16"/>
      <c r="D101" s="75"/>
      <c r="E101" s="75"/>
      <c r="F101" s="75"/>
      <c r="G101" s="75"/>
      <c r="H101" s="75"/>
      <c r="I101" s="16"/>
      <c r="J101" s="75"/>
      <c r="K101" s="75"/>
      <c r="L101" s="75"/>
      <c r="M101" s="75"/>
      <c r="N101" s="75"/>
      <c r="O101" s="16"/>
      <c r="P101" s="75"/>
      <c r="Q101" s="75"/>
      <c r="R101" s="75"/>
      <c r="S101" s="75"/>
    </row>
    <row r="102" spans="1:19" s="76" customFormat="1" ht="42" customHeight="1" x14ac:dyDescent="0.2">
      <c r="A102" s="573"/>
      <c r="B102" s="17"/>
      <c r="C102" s="81"/>
      <c r="D102" s="75"/>
      <c r="E102" s="75"/>
      <c r="F102" s="75"/>
      <c r="G102" s="75"/>
      <c r="H102" s="75"/>
      <c r="I102" s="81"/>
      <c r="J102" s="75"/>
      <c r="K102" s="75"/>
      <c r="L102" s="75"/>
      <c r="M102" s="75"/>
      <c r="N102" s="75"/>
      <c r="O102" s="81"/>
      <c r="P102" s="75"/>
      <c r="Q102" s="75"/>
      <c r="R102" s="75"/>
      <c r="S102" s="75"/>
    </row>
    <row r="103" spans="1:19" s="76" customFormat="1" ht="42" customHeight="1" x14ac:dyDescent="0.2">
      <c r="A103" s="573"/>
      <c r="B103" s="17"/>
      <c r="C103" s="81"/>
      <c r="D103" s="75"/>
      <c r="E103" s="75"/>
      <c r="F103" s="75"/>
      <c r="G103" s="75"/>
      <c r="H103" s="75"/>
      <c r="I103" s="81"/>
      <c r="J103" s="75"/>
      <c r="K103" s="75"/>
      <c r="L103" s="75"/>
      <c r="M103" s="75"/>
      <c r="N103" s="75"/>
      <c r="O103" s="81"/>
      <c r="P103" s="75"/>
      <c r="Q103" s="75"/>
      <c r="R103" s="75"/>
      <c r="S103" s="75"/>
    </row>
    <row r="104" spans="1:19" s="76" customFormat="1" ht="42" customHeight="1" x14ac:dyDescent="0.2">
      <c r="A104" s="573"/>
      <c r="B104" s="18"/>
      <c r="C104" s="81"/>
      <c r="D104" s="75"/>
      <c r="E104" s="75"/>
      <c r="F104" s="75"/>
      <c r="G104" s="75"/>
      <c r="H104" s="75"/>
      <c r="I104" s="81"/>
      <c r="J104" s="75"/>
      <c r="K104" s="75"/>
      <c r="L104" s="75"/>
      <c r="M104" s="75"/>
      <c r="N104" s="75"/>
      <c r="O104" s="81"/>
      <c r="P104" s="75"/>
      <c r="Q104" s="75"/>
      <c r="R104" s="75"/>
      <c r="S104" s="75"/>
    </row>
    <row r="105" spans="1:19" s="76" customFormat="1" ht="42" customHeight="1" x14ac:dyDescent="0.2">
      <c r="A105" s="573"/>
      <c r="B105" s="18"/>
      <c r="C105" s="81"/>
      <c r="D105" s="75"/>
      <c r="E105" s="75"/>
      <c r="F105" s="75"/>
      <c r="G105" s="75"/>
      <c r="H105" s="75"/>
      <c r="I105" s="81"/>
      <c r="J105" s="75"/>
      <c r="K105" s="75"/>
      <c r="L105" s="75"/>
      <c r="M105" s="75"/>
      <c r="N105" s="75"/>
      <c r="O105" s="81"/>
      <c r="P105" s="75"/>
      <c r="Q105" s="75"/>
      <c r="R105" s="75"/>
      <c r="S105" s="75"/>
    </row>
    <row r="106" spans="1:19" s="76" customFormat="1" ht="42" customHeight="1" x14ac:dyDescent="0.2">
      <c r="A106" s="573"/>
      <c r="B106" s="18"/>
      <c r="C106" s="81"/>
      <c r="D106" s="75"/>
      <c r="E106" s="75"/>
      <c r="F106" s="75"/>
      <c r="G106" s="75"/>
      <c r="H106" s="75"/>
      <c r="I106" s="81"/>
      <c r="J106" s="75"/>
      <c r="K106" s="75"/>
      <c r="L106" s="75"/>
      <c r="M106" s="75"/>
      <c r="N106" s="75"/>
      <c r="O106" s="81"/>
      <c r="P106" s="75"/>
      <c r="Q106" s="75"/>
      <c r="R106" s="75"/>
      <c r="S106" s="75"/>
    </row>
    <row r="107" spans="1:19" s="76" customFormat="1" ht="42" customHeight="1" x14ac:dyDescent="0.2">
      <c r="A107" s="573"/>
      <c r="B107" s="18"/>
      <c r="C107" s="81"/>
      <c r="D107" s="75"/>
      <c r="E107" s="75"/>
      <c r="F107" s="75"/>
      <c r="G107" s="75"/>
      <c r="H107" s="75"/>
      <c r="I107" s="81"/>
      <c r="J107" s="75"/>
      <c r="K107" s="75"/>
      <c r="L107" s="75"/>
      <c r="M107" s="75"/>
      <c r="N107" s="75"/>
      <c r="O107" s="81"/>
      <c r="P107" s="75"/>
      <c r="Q107" s="75"/>
      <c r="R107" s="75"/>
      <c r="S107" s="75"/>
    </row>
    <row r="108" spans="1:19" s="76" customFormat="1" ht="42" customHeight="1" x14ac:dyDescent="0.2">
      <c r="A108" s="573"/>
      <c r="B108" s="17"/>
      <c r="C108" s="81"/>
      <c r="D108" s="75"/>
      <c r="E108" s="75"/>
      <c r="F108" s="75"/>
      <c r="G108" s="75"/>
      <c r="H108" s="75"/>
      <c r="I108" s="81"/>
      <c r="J108" s="75"/>
      <c r="K108" s="75"/>
      <c r="L108" s="75"/>
      <c r="M108" s="75"/>
      <c r="N108" s="75"/>
      <c r="O108" s="81"/>
      <c r="P108" s="75"/>
      <c r="Q108" s="75"/>
      <c r="R108" s="75"/>
      <c r="S108" s="75"/>
    </row>
    <row r="109" spans="1:19" s="76" customFormat="1" ht="42" customHeight="1" x14ac:dyDescent="0.2">
      <c r="A109" s="573"/>
      <c r="B109" s="17"/>
      <c r="C109" s="81"/>
      <c r="D109" s="75"/>
      <c r="E109" s="75"/>
      <c r="F109" s="75"/>
      <c r="G109" s="75"/>
      <c r="H109" s="75"/>
      <c r="I109" s="81"/>
      <c r="J109" s="75"/>
      <c r="K109" s="75"/>
      <c r="L109" s="75"/>
      <c r="M109" s="75"/>
      <c r="N109" s="75"/>
      <c r="O109" s="81"/>
      <c r="P109" s="75"/>
      <c r="Q109" s="75"/>
      <c r="R109" s="75"/>
      <c r="S109" s="75"/>
    </row>
    <row r="110" spans="1:19" s="76" customFormat="1" ht="42" customHeight="1" x14ac:dyDescent="0.2">
      <c r="A110" s="573"/>
      <c r="B110" s="17"/>
      <c r="C110" s="81"/>
      <c r="D110" s="75"/>
      <c r="E110" s="75"/>
      <c r="F110" s="75"/>
      <c r="G110" s="75"/>
      <c r="H110" s="75"/>
      <c r="I110" s="81"/>
      <c r="J110" s="75"/>
      <c r="K110" s="75"/>
      <c r="L110" s="75"/>
      <c r="M110" s="75"/>
      <c r="N110" s="75"/>
      <c r="O110" s="81"/>
      <c r="P110" s="75"/>
      <c r="Q110" s="75"/>
      <c r="R110" s="75"/>
      <c r="S110" s="75"/>
    </row>
    <row r="111" spans="1:19" s="76" customFormat="1" ht="42" customHeight="1" x14ac:dyDescent="0.2">
      <c r="A111" s="573"/>
      <c r="B111" s="17"/>
      <c r="C111" s="81"/>
      <c r="D111" s="75"/>
      <c r="E111" s="75"/>
      <c r="F111" s="75"/>
      <c r="G111" s="75"/>
      <c r="H111" s="75"/>
      <c r="I111" s="81"/>
      <c r="J111" s="75"/>
      <c r="K111" s="75"/>
      <c r="L111" s="75"/>
      <c r="M111" s="75"/>
      <c r="N111" s="75"/>
      <c r="O111" s="81"/>
      <c r="P111" s="75"/>
      <c r="Q111" s="75"/>
      <c r="R111" s="75"/>
      <c r="S111" s="75"/>
    </row>
    <row r="112" spans="1:19" s="76" customFormat="1" ht="42" customHeight="1" x14ac:dyDescent="0.2">
      <c r="A112" s="73"/>
      <c r="B112" s="61"/>
      <c r="C112" s="16"/>
      <c r="D112" s="75"/>
      <c r="E112" s="75"/>
      <c r="F112" s="75"/>
      <c r="G112" s="75"/>
      <c r="H112" s="75"/>
      <c r="I112" s="16"/>
      <c r="J112" s="75"/>
      <c r="K112" s="75"/>
      <c r="L112" s="75"/>
      <c r="M112" s="75"/>
      <c r="N112" s="75"/>
      <c r="O112" s="16"/>
      <c r="P112" s="75"/>
      <c r="Q112" s="75"/>
      <c r="R112" s="75"/>
      <c r="S112" s="75"/>
    </row>
    <row r="113" spans="1:19" s="76" customFormat="1" ht="42" customHeight="1" x14ac:dyDescent="0.2">
      <c r="A113" s="82"/>
      <c r="B113" s="62"/>
      <c r="C113" s="62"/>
      <c r="D113" s="75"/>
      <c r="E113" s="75"/>
      <c r="F113" s="75"/>
      <c r="G113" s="75"/>
      <c r="H113" s="75"/>
      <c r="I113" s="62"/>
      <c r="J113" s="75"/>
      <c r="K113" s="75"/>
      <c r="L113" s="75"/>
      <c r="M113" s="75"/>
      <c r="N113" s="75"/>
      <c r="O113" s="62"/>
      <c r="P113" s="75"/>
      <c r="Q113" s="75"/>
      <c r="R113" s="75"/>
      <c r="S113" s="75"/>
    </row>
    <row r="114" spans="1:19" s="48" customFormat="1" ht="18.75" x14ac:dyDescent="0.2">
      <c r="A114" s="54"/>
      <c r="B114" s="83"/>
    </row>
    <row r="115" spans="1:19" s="74" customFormat="1" x14ac:dyDescent="0.2">
      <c r="A115" s="73"/>
      <c r="B115" s="19"/>
    </row>
    <row r="116" spans="1:19" s="74" customFormat="1" ht="16.5" x14ac:dyDescent="0.2">
      <c r="A116" s="84"/>
      <c r="B116" s="15"/>
      <c r="C116" s="15"/>
      <c r="D116" s="48"/>
      <c r="E116" s="48"/>
      <c r="F116" s="48"/>
      <c r="G116" s="48"/>
      <c r="H116" s="48"/>
      <c r="I116" s="15"/>
      <c r="J116" s="48"/>
      <c r="K116" s="48"/>
      <c r="L116" s="48"/>
      <c r="M116" s="48"/>
      <c r="N116" s="48"/>
      <c r="O116" s="15"/>
      <c r="P116" s="48"/>
      <c r="Q116" s="48"/>
      <c r="R116" s="48"/>
      <c r="S116" s="48"/>
    </row>
    <row r="117" spans="1:19" s="74" customFormat="1" ht="28.5" customHeight="1" x14ac:dyDescent="0.2">
      <c r="A117" s="84"/>
      <c r="B117" s="63"/>
      <c r="C117" s="84"/>
      <c r="I117" s="84"/>
      <c r="O117" s="84"/>
    </row>
    <row r="118" spans="1:19" s="71" customFormat="1" ht="42" customHeight="1" x14ac:dyDescent="0.2">
      <c r="A118" s="82"/>
      <c r="B118" s="62"/>
      <c r="C118" s="62"/>
      <c r="D118" s="75"/>
      <c r="E118" s="75"/>
      <c r="F118" s="75"/>
      <c r="G118" s="75"/>
      <c r="H118" s="75"/>
      <c r="I118" s="62"/>
      <c r="J118" s="75"/>
      <c r="K118" s="75"/>
      <c r="L118" s="75"/>
      <c r="M118" s="75"/>
      <c r="N118" s="75"/>
      <c r="O118" s="62"/>
      <c r="P118" s="75"/>
      <c r="Q118" s="75"/>
      <c r="R118" s="75"/>
      <c r="S118" s="75"/>
    </row>
    <row r="119" spans="1:19" s="71" customFormat="1" ht="42" customHeight="1" x14ac:dyDescent="0.2">
      <c r="A119" s="82"/>
      <c r="B119" s="62"/>
      <c r="C119" s="62"/>
      <c r="D119" s="75"/>
      <c r="E119" s="75"/>
      <c r="F119" s="75"/>
      <c r="G119" s="75"/>
      <c r="H119" s="75"/>
      <c r="I119" s="62"/>
      <c r="J119" s="75"/>
      <c r="K119" s="75"/>
      <c r="L119" s="75"/>
      <c r="M119" s="75"/>
      <c r="N119" s="75"/>
      <c r="O119" s="62"/>
      <c r="P119" s="75"/>
      <c r="Q119" s="75"/>
      <c r="R119" s="75"/>
      <c r="S119" s="75"/>
    </row>
    <row r="120" spans="1:19" s="80" customFormat="1" ht="18.75" x14ac:dyDescent="0.2">
      <c r="B120" s="64" t="s">
        <v>4</v>
      </c>
      <c r="C120" s="64"/>
      <c r="D120" s="77"/>
      <c r="E120" s="77"/>
      <c r="F120" s="77"/>
      <c r="G120" s="77"/>
      <c r="H120" s="77"/>
      <c r="I120" s="64"/>
      <c r="J120" s="77"/>
      <c r="K120" s="77"/>
      <c r="L120" s="77"/>
      <c r="M120" s="77"/>
      <c r="N120" s="77"/>
      <c r="O120" s="64"/>
      <c r="P120" s="77"/>
      <c r="Q120" s="77"/>
      <c r="R120" s="77"/>
      <c r="S120" s="77"/>
    </row>
    <row r="121" spans="1:19" s="80" customFormat="1" ht="18.75" x14ac:dyDescent="0.2">
      <c r="B121" s="64"/>
      <c r="C121" s="64"/>
      <c r="D121" s="65"/>
      <c r="E121" s="65"/>
      <c r="F121" s="65"/>
      <c r="G121" s="65"/>
      <c r="H121" s="65"/>
      <c r="I121" s="64"/>
      <c r="J121" s="65"/>
      <c r="K121" s="65"/>
      <c r="L121" s="65"/>
      <c r="M121" s="65"/>
      <c r="N121" s="65"/>
      <c r="O121" s="64"/>
      <c r="P121" s="65"/>
      <c r="Q121" s="65"/>
      <c r="R121" s="65"/>
      <c r="S121" s="65"/>
    </row>
    <row r="122" spans="1:19" s="80" customFormat="1" ht="37.5" x14ac:dyDescent="0.2">
      <c r="B122" s="64" t="s">
        <v>5</v>
      </c>
      <c r="C122" s="64"/>
      <c r="D122" s="66"/>
      <c r="E122" s="66"/>
      <c r="F122" s="66"/>
      <c r="G122" s="66"/>
      <c r="H122" s="66"/>
      <c r="I122" s="64"/>
      <c r="J122" s="66"/>
      <c r="K122" s="66"/>
      <c r="L122" s="66"/>
      <c r="M122" s="66"/>
      <c r="N122" s="66"/>
      <c r="O122" s="64"/>
      <c r="P122" s="66"/>
      <c r="Q122" s="66"/>
      <c r="R122" s="66"/>
      <c r="S122" s="66"/>
    </row>
    <row r="123" spans="1:19" s="80" customFormat="1" ht="18.75" x14ac:dyDescent="0.2">
      <c r="B123" s="64" t="s">
        <v>6</v>
      </c>
      <c r="C123" s="64"/>
      <c r="D123" s="79"/>
      <c r="E123" s="79"/>
      <c r="F123" s="79"/>
      <c r="G123" s="79"/>
      <c r="H123" s="79"/>
      <c r="I123" s="64"/>
      <c r="J123" s="79"/>
      <c r="K123" s="79"/>
      <c r="L123" s="79"/>
      <c r="M123" s="79"/>
      <c r="N123" s="79"/>
      <c r="O123" s="64"/>
      <c r="P123" s="79"/>
      <c r="Q123" s="79"/>
      <c r="R123" s="79"/>
      <c r="S123" s="79"/>
    </row>
    <row r="124" spans="1:19" s="80" customFormat="1" ht="12.75" x14ac:dyDescent="0.2">
      <c r="D124" s="79"/>
      <c r="E124" s="79"/>
      <c r="F124" s="79"/>
      <c r="G124" s="79"/>
      <c r="H124" s="79"/>
      <c r="J124" s="79"/>
      <c r="K124" s="79"/>
      <c r="L124" s="79"/>
      <c r="M124" s="79"/>
      <c r="N124" s="79"/>
      <c r="P124" s="79"/>
      <c r="Q124" s="79"/>
      <c r="R124" s="79"/>
      <c r="S124" s="79"/>
    </row>
    <row r="125" spans="1:19" s="80" customFormat="1" ht="18.75" x14ac:dyDescent="0.2">
      <c r="B125" s="64" t="s">
        <v>7</v>
      </c>
      <c r="C125" s="64"/>
      <c r="D125" s="66"/>
      <c r="E125" s="66"/>
      <c r="F125" s="66"/>
      <c r="G125" s="66"/>
      <c r="H125" s="66"/>
      <c r="I125" s="64"/>
      <c r="J125" s="66"/>
      <c r="K125" s="66"/>
      <c r="L125" s="66"/>
      <c r="M125" s="66"/>
      <c r="N125" s="66"/>
      <c r="O125" s="64"/>
      <c r="P125" s="66"/>
      <c r="Q125" s="66"/>
      <c r="R125" s="66"/>
      <c r="S125" s="66"/>
    </row>
    <row r="126" spans="1:19" s="80" customFormat="1" ht="12.75" x14ac:dyDescent="0.2">
      <c r="D126" s="79"/>
      <c r="E126" s="79"/>
      <c r="F126" s="79"/>
      <c r="G126" s="79"/>
      <c r="H126" s="79"/>
      <c r="J126" s="79"/>
      <c r="K126" s="79"/>
      <c r="L126" s="79"/>
      <c r="M126" s="79"/>
      <c r="N126" s="79"/>
      <c r="P126" s="79"/>
      <c r="Q126" s="79"/>
      <c r="R126" s="79"/>
      <c r="S126" s="79"/>
    </row>
    <row r="127" spans="1:19" s="35" customFormat="1" ht="18.75" x14ac:dyDescent="0.2">
      <c r="A127" s="31"/>
      <c r="B127" s="64"/>
      <c r="C127" s="64"/>
      <c r="D127" s="85"/>
      <c r="E127" s="85"/>
      <c r="F127" s="85"/>
      <c r="G127" s="85"/>
      <c r="H127" s="85"/>
      <c r="I127" s="64"/>
      <c r="J127" s="85"/>
      <c r="K127" s="85"/>
      <c r="L127" s="85"/>
      <c r="M127" s="85"/>
      <c r="N127" s="85"/>
      <c r="O127" s="64"/>
      <c r="P127" s="85"/>
      <c r="Q127" s="85"/>
      <c r="R127" s="85"/>
      <c r="S127" s="85"/>
    </row>
    <row r="128" spans="1:19" s="35" customFormat="1" ht="18.75" x14ac:dyDescent="0.2">
      <c r="A128" s="31"/>
      <c r="B128" s="64"/>
      <c r="C128" s="64"/>
      <c r="D128" s="85"/>
      <c r="E128" s="85"/>
      <c r="F128" s="85"/>
      <c r="G128" s="85"/>
      <c r="H128" s="85"/>
      <c r="I128" s="64"/>
      <c r="J128" s="85"/>
      <c r="K128" s="85"/>
      <c r="L128" s="85"/>
      <c r="M128" s="85"/>
      <c r="N128" s="85"/>
      <c r="O128" s="64"/>
      <c r="P128" s="85"/>
      <c r="Q128" s="85"/>
      <c r="R128" s="85"/>
      <c r="S128" s="85"/>
    </row>
    <row r="129" spans="1:19" s="35" customFormat="1" ht="18.75" x14ac:dyDescent="0.2">
      <c r="A129" s="31"/>
      <c r="B129" s="64"/>
      <c r="C129" s="64"/>
      <c r="D129" s="85"/>
      <c r="E129" s="85"/>
      <c r="F129" s="85"/>
      <c r="G129" s="85"/>
      <c r="H129" s="85"/>
      <c r="I129" s="64"/>
      <c r="J129" s="85"/>
      <c r="K129" s="85"/>
      <c r="L129" s="85"/>
      <c r="M129" s="85"/>
      <c r="N129" s="85"/>
      <c r="O129" s="64"/>
      <c r="P129" s="85"/>
      <c r="Q129" s="85"/>
      <c r="R129" s="85"/>
      <c r="S129" s="85"/>
    </row>
    <row r="130" spans="1:19" s="88" customFormat="1" ht="18.75" x14ac:dyDescent="0.2">
      <c r="A130" s="86"/>
      <c r="B130" s="67"/>
      <c r="C130" s="67"/>
      <c r="D130" s="87"/>
      <c r="E130" s="87"/>
      <c r="F130" s="87"/>
      <c r="G130" s="87"/>
      <c r="H130" s="87"/>
      <c r="I130" s="67"/>
      <c r="J130" s="87"/>
      <c r="K130" s="87"/>
      <c r="L130" s="87"/>
      <c r="M130" s="87"/>
      <c r="N130" s="87"/>
      <c r="O130" s="67"/>
      <c r="P130" s="87"/>
      <c r="Q130" s="87"/>
      <c r="R130" s="87"/>
      <c r="S130" s="87"/>
    </row>
    <row r="131" spans="1:19" s="88" customFormat="1" ht="18.75" x14ac:dyDescent="0.2">
      <c r="A131" s="86"/>
      <c r="B131" s="67"/>
      <c r="C131" s="67"/>
      <c r="D131" s="87"/>
      <c r="E131" s="87"/>
      <c r="F131" s="87"/>
      <c r="G131" s="87"/>
      <c r="H131" s="87"/>
      <c r="I131" s="67"/>
      <c r="J131" s="87"/>
      <c r="K131" s="87"/>
      <c r="L131" s="87"/>
      <c r="M131" s="87"/>
      <c r="N131" s="87"/>
      <c r="O131" s="67"/>
      <c r="P131" s="87"/>
      <c r="Q131" s="87"/>
      <c r="R131" s="87"/>
      <c r="S131" s="87"/>
    </row>
    <row r="132" spans="1:19" s="71" customFormat="1" x14ac:dyDescent="0.2">
      <c r="A132" s="36"/>
      <c r="B132" s="51"/>
      <c r="C132" s="51"/>
      <c r="D132" s="89"/>
      <c r="E132" s="89"/>
      <c r="F132" s="89"/>
      <c r="G132" s="89"/>
      <c r="H132" s="89"/>
      <c r="I132" s="51"/>
      <c r="J132" s="89"/>
      <c r="K132" s="89"/>
      <c r="L132" s="89"/>
      <c r="M132" s="89"/>
      <c r="N132" s="89"/>
      <c r="O132" s="51"/>
      <c r="P132" s="89"/>
      <c r="Q132" s="89"/>
      <c r="R132" s="89"/>
      <c r="S132" s="89"/>
    </row>
    <row r="133" spans="1:19" s="71" customFormat="1" x14ac:dyDescent="0.2">
      <c r="A133" s="36"/>
      <c r="B133" s="51"/>
      <c r="C133" s="51"/>
      <c r="D133" s="89"/>
      <c r="E133" s="89"/>
      <c r="F133" s="89"/>
      <c r="G133" s="89"/>
      <c r="H133" s="89"/>
      <c r="I133" s="51"/>
      <c r="J133" s="89"/>
      <c r="K133" s="89"/>
      <c r="L133" s="89"/>
      <c r="M133" s="89"/>
      <c r="N133" s="89"/>
      <c r="O133" s="51"/>
      <c r="P133" s="89"/>
      <c r="Q133" s="89"/>
      <c r="R133" s="89"/>
      <c r="S133" s="89"/>
    </row>
    <row r="134" spans="1:19" s="71" customFormat="1" x14ac:dyDescent="0.2">
      <c r="A134" s="36"/>
      <c r="B134" s="51"/>
      <c r="C134" s="51"/>
      <c r="D134" s="89"/>
      <c r="E134" s="89"/>
      <c r="F134" s="89"/>
      <c r="G134" s="89"/>
      <c r="H134" s="89"/>
      <c r="I134" s="51"/>
      <c r="J134" s="89"/>
      <c r="K134" s="89"/>
      <c r="L134" s="89"/>
      <c r="M134" s="89"/>
      <c r="N134" s="89"/>
      <c r="O134" s="51"/>
      <c r="P134" s="89"/>
      <c r="Q134" s="89"/>
      <c r="R134" s="89"/>
      <c r="S134" s="89"/>
    </row>
    <row r="135" spans="1:19" s="71" customFormat="1" x14ac:dyDescent="0.2">
      <c r="A135" s="36"/>
      <c r="B135" s="51"/>
      <c r="C135" s="51"/>
      <c r="D135" s="89"/>
      <c r="E135" s="89"/>
      <c r="F135" s="89"/>
      <c r="G135" s="89"/>
      <c r="H135" s="89"/>
      <c r="I135" s="51"/>
      <c r="J135" s="89"/>
      <c r="K135" s="89"/>
      <c r="L135" s="89"/>
      <c r="M135" s="89"/>
      <c r="N135" s="89"/>
      <c r="O135" s="51"/>
      <c r="P135" s="89"/>
      <c r="Q135" s="89"/>
      <c r="R135" s="89"/>
      <c r="S135" s="89"/>
    </row>
    <row r="136" spans="1:19" s="71" customFormat="1" x14ac:dyDescent="0.2">
      <c r="A136" s="36"/>
      <c r="B136" s="51"/>
      <c r="C136" s="51"/>
      <c r="D136" s="89"/>
      <c r="E136" s="89"/>
      <c r="F136" s="89"/>
      <c r="G136" s="89"/>
      <c r="H136" s="89"/>
      <c r="I136" s="51"/>
      <c r="J136" s="89"/>
      <c r="K136" s="89"/>
      <c r="L136" s="89"/>
      <c r="M136" s="89"/>
      <c r="N136" s="89"/>
      <c r="O136" s="51"/>
      <c r="P136" s="89"/>
      <c r="Q136" s="89"/>
      <c r="R136" s="89"/>
      <c r="S136" s="89"/>
    </row>
  </sheetData>
  <protectedRanges>
    <protectedRange sqref="J20:J48 N20:N28 K20:M47 N30:N48 D20:H47 J29:N29 P20:S47 D49:H68 J49:N50 P49:S68 P78 D78 J51:L51 N51:N68 M51:M73 K52:L68" name="Диапазон1"/>
    <protectedRange sqref="D125:H125 J125:N125 P125:S125" name="Диапазон55_1"/>
    <protectedRange sqref="D122:H122 J122:N122 D74:H74 K74:M74 P122:S122" name="Диапазон54_1"/>
    <protectedRange sqref="D120:H120 J120:N120 D72:H72 K72:L72 P72:S72 P120:S120 N72" name="Диапазон53_1"/>
    <protectedRange sqref="D97:E97" name="Диапазон55_1_1"/>
    <protectedRange sqref="D94:E94" name="Диапазон54_1_1"/>
    <protectedRange sqref="D92:E92" name="Диапазон53_1_1"/>
    <protectedRange sqref="F97:H97" name="Диапазон55_1_1_2"/>
    <protectedRange sqref="F94:H94" name="Диапазон54_1_1_2"/>
    <protectedRange sqref="F92:H92" name="Диапазон53_1_1_2"/>
    <protectedRange sqref="A10" name="Диапазон5_1"/>
  </protectedRanges>
  <mergeCells count="36">
    <mergeCell ref="A101:A111"/>
    <mergeCell ref="A15:A17"/>
    <mergeCell ref="B15:B17"/>
    <mergeCell ref="C15:H15"/>
    <mergeCell ref="A92:A100"/>
    <mergeCell ref="C16:D16"/>
    <mergeCell ref="E16:E17"/>
    <mergeCell ref="F16:F17"/>
    <mergeCell ref="F92:I92"/>
    <mergeCell ref="A86:S86"/>
    <mergeCell ref="H16:H17"/>
    <mergeCell ref="G16:G17"/>
    <mergeCell ref="O15:S15"/>
    <mergeCell ref="F95:G95"/>
    <mergeCell ref="F97:I97"/>
    <mergeCell ref="F98:G98"/>
    <mergeCell ref="A2:Q2"/>
    <mergeCell ref="A4:Q4"/>
    <mergeCell ref="A6:P6"/>
    <mergeCell ref="A3:Q3"/>
    <mergeCell ref="I15:N15"/>
    <mergeCell ref="A11:B11"/>
    <mergeCell ref="C11:G11"/>
    <mergeCell ref="A49:S49"/>
    <mergeCell ref="F93:G93"/>
    <mergeCell ref="F94:I94"/>
    <mergeCell ref="O16:P16"/>
    <mergeCell ref="Q16:Q17"/>
    <mergeCell ref="R16:R17"/>
    <mergeCell ref="S16:S17"/>
    <mergeCell ref="A19:S19"/>
    <mergeCell ref="N16:N17"/>
    <mergeCell ref="I16:J16"/>
    <mergeCell ref="K16:K17"/>
    <mergeCell ref="L16:L17"/>
    <mergeCell ref="M16:M17"/>
  </mergeCells>
  <conditionalFormatting sqref="B93:B112 C102:C111 B98:C98 I102:I111 O93:O100 O102:O111 C94:C100 I99:I100 M92:M98 B90 C20:C47 I87:I89 B87:C89 I20:I47 B20:B48 I50:I84 C50:C84 B50:B85">
    <cfRule type="cellIs" dxfId="1" priority="18" stopIfTrue="1" operator="equal">
      <formula>0</formula>
    </cfRule>
  </conditionalFormatting>
  <conditionalFormatting sqref="J52:J78">
    <cfRule type="cellIs" dxfId="0" priority="1" stopIfTrue="1" operator="equal">
      <formula>0</formula>
    </cfRule>
  </conditionalFormatting>
  <printOptions horizontalCentered="1"/>
  <pageMargins left="0.22" right="0" top="0.59055118110236227" bottom="0.39370078740157483" header="0.19685039370078741" footer="0.15748031496062992"/>
  <pageSetup paperSize="9" scale="5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АПП общая форма</vt:lpstr>
      <vt:lpstr>Стоматология</vt:lpstr>
      <vt:lpstr>табл.3.1</vt:lpstr>
      <vt:lpstr>табл.3.2</vt:lpstr>
      <vt:lpstr>Стоматология!Заголовки_для_печати</vt:lpstr>
      <vt:lpstr>табл.3.1!Заголовки_для_печати</vt:lpstr>
      <vt:lpstr>табл.3.2!Заголовки_для_печати</vt:lpstr>
      <vt:lpstr>'АПП общая форма'!Область_печати</vt:lpstr>
      <vt:lpstr>Стоматология!Область_печати</vt:lpstr>
      <vt:lpstr>табл.3.1!Область_печати</vt:lpstr>
      <vt:lpstr>табл.3.2!Область_печати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Капкина</dc:creator>
  <cp:lastModifiedBy>natalya</cp:lastModifiedBy>
  <cp:lastPrinted>2019-04-03T13:46:51Z</cp:lastPrinted>
  <dcterms:created xsi:type="dcterms:W3CDTF">2016-05-13T06:07:44Z</dcterms:created>
  <dcterms:modified xsi:type="dcterms:W3CDTF">2019-04-17T08:09:49Z</dcterms:modified>
</cp:coreProperties>
</file>